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1405"/>
  <workbookPr/>
  <bookViews>
    <workbookView xWindow="0" yWindow="0" windowWidth="25600" windowHeight="16060" tabRatio="608" activeTab="2"/>
  </bookViews>
  <sheets>
    <sheet name="Tableau de bord profil d'entrée" sheetId="16" r:id="rId1"/>
    <sheet name="Tableau de bord profil de base" sheetId="5" r:id="rId2"/>
    <sheet name="Tableau PM" sheetId="3" r:id="rId3"/>
    <sheet name="Tableau SI" sheetId="1" r:id="rId4"/>
    <sheet name="Tableau ROLES" sheetId="2" r:id="rId5"/>
    <sheet name="GP1-Planification du projet" sheetId="7" r:id="rId6"/>
    <sheet name="GP2-Exécution du plan du projet" sheetId="6" r:id="rId7"/>
    <sheet name="GP3-Évaluation et contrôle " sheetId="8" r:id="rId8"/>
    <sheet name="GP4-Clôture du projet" sheetId="9" r:id="rId9"/>
    <sheet name="SI1-Initiation de l'implantatio" sheetId="10" r:id="rId10"/>
    <sheet name="SI2-Analyse des exigences" sheetId="11" r:id="rId11"/>
    <sheet name="SI3-Architecture et conception" sheetId="12" r:id="rId12"/>
    <sheet name="SI4-Réalisation du logiciel" sheetId="13" r:id="rId13"/>
    <sheet name="SI5-Test et intégration" sheetId="14" r:id="rId14"/>
    <sheet name="SI6-Livraison du produit" sheetId="15" r:id="rId15"/>
    <sheet name="Extra" sheetId="4" r:id="rId16"/>
  </sheets>
  <definedNames>
    <definedName name="_xlnm.Print_Area" localSheetId="5">'GP1-Planification du projet'!$A$1:$J$17</definedName>
    <definedName name="_xlnm.Print_Titles" localSheetId="3">'Tableau SI'!$1:$2</definedName>
    <definedName name="_xlnm.Print_Titles" localSheetId="4">'Tableau ROLES'!$1:$2</definedName>
    <definedName name="_xlnm.Print_Titles" localSheetId="5">'GP1-Planification du projet'!$1:$2</definedName>
  </definedNames>
  <calcPr calcId="144525"/>
  <extLst/>
</workbook>
</file>

<file path=xl/sharedStrings.xml><?xml version="1.0" encoding="utf-8"?>
<sst xmlns="http://schemas.openxmlformats.org/spreadsheetml/2006/main" count="581" uniqueCount="316">
  <si>
    <t>Nom de l'organisation</t>
  </si>
  <si>
    <t xml:space="preserve">
</t>
  </si>
  <si>
    <t>Ceux qui assument le rôle d'analyste au Barreau ont les mêmes compétences que celles prescrites par la norme:
1) Connaissance et expertise, de spécification et d'analyse des exigences. [Très bien]
2) Connaissance en conception d'interface usager et des critères ergonomiques. [Très bien]
3) Connaissance des techniques de révision et expérience de développement de logiciel et de maintenance. [Bien]</t>
  </si>
  <si>
    <t>Il y a un grand nombre de services au sein du Barreau et donc les clients sont multiples. Les compétences du client sont en général assez bien alignées avec celles attendues par la norme mais il y a quelques lacunes à certains niveau.
1) Connaissance des processus du client et habileté d'expliquer les exigences du client. [Bien]
2) Le représentant du client doit avoir l'autorité d'approuver les exigences et les changements [Très bien]
3) Le client inclut les représentants afin d'assurer que l'environnement opérationnel est adressé. [NON]
4) Connaissance et expertise dans le domaine du logiciel. [NON]
Cependant les clients ne sont pas du tout familiers avec le domaine du logiciel et il arrive que leur demandes soient irréalistes.</t>
  </si>
  <si>
    <t>Cas et procédures de test du logiciel</t>
  </si>
  <si>
    <t>Tâches spécifiques</t>
  </si>
  <si>
    <t>Rôle</t>
  </si>
  <si>
    <t>Norme ISO 29110-5</t>
  </si>
  <si>
    <t>Activités de processus de développement (SI)</t>
  </si>
  <si>
    <t xml:space="preserve">Plan de projet </t>
  </si>
  <si>
    <t>Plan de projet [description du produit]</t>
  </si>
  <si>
    <t>Spécifications d'exigences</t>
  </si>
  <si>
    <t>Spécifications d'exigences
Plan de projet [description du produit]</t>
  </si>
  <si>
    <t>Spécifications d'exigences [vérifiées]</t>
  </si>
  <si>
    <t>Résultats de validation
Spécifications d'exigences [validées]</t>
  </si>
  <si>
    <t>Spécifications d'exigences [validées]</t>
  </si>
  <si>
    <t>Document d'utilisateur du logiciel [préliminaire]</t>
  </si>
  <si>
    <t>Document d'utilisateur du logiciel [préliminaire]
Spécifications d'exigences</t>
  </si>
  <si>
    <t>Résultats de vérification 
Document d'utilisateur du logiciel [préliminaire, vérifié]</t>
  </si>
  <si>
    <t>Spécifications d'exigences [validées]
*Document d'utilisateur du logiciel [préliminaire, vérifié]</t>
  </si>
  <si>
    <t>Plan de projet</t>
  </si>
  <si>
    <t>Conception du logiciel
Registre de traçabilité</t>
  </si>
  <si>
    <t>Résultats de vérification
Conception du logiciel [vérifiée]
Registre de traçabilité [vérifié]
Demande de changement [initiée]</t>
  </si>
  <si>
    <t>Cas de test et procédures de test</t>
  </si>
  <si>
    <t>Registre de traçabilité [mis à jour]</t>
  </si>
  <si>
    <t>Composants du logiciel</t>
  </si>
  <si>
    <t>Logiciel [testé]</t>
  </si>
  <si>
    <t>Logiciel [testé]
Rapport de test</t>
  </si>
  <si>
    <t>Guide d'opération du produit</t>
  </si>
  <si>
    <t>Guide d'opération du produit
Logiciel [testé]</t>
  </si>
  <si>
    <t>Résultats de vérification
Guide d'opération du produit [vérifié]</t>
  </si>
  <si>
    <t xml:space="preserve">Document d'utilisateur du logiciel </t>
  </si>
  <si>
    <t>Document d'utilisateur du logiciel 
Logiciel [testé]</t>
  </si>
  <si>
    <t>Résultats de vérification
Document d'utilisateurs du logiciel [vérifié]</t>
  </si>
  <si>
    <t>Logiciel [testé]
Rapport de test
Registre de traçabilité [mis à jour]
Guide d'opération du produit [vérifié]
Document d'utilisateurs du logiciel [vérifié]</t>
  </si>
  <si>
    <t>Configuration du logiciel</t>
  </si>
  <si>
    <t>Document de maintenance
Configuration du logiciel</t>
  </si>
  <si>
    <t>Configuration du logiciel
Document de maintenance [vérifié]</t>
  </si>
  <si>
    <t>Instructions de livraison
Configuration de logiciel</t>
  </si>
  <si>
    <t>Configuration de logiciel [délivrée]</t>
  </si>
  <si>
    <t>Résultats de vérification
Document de maintenance [vérifié]</t>
  </si>
  <si>
    <t>Document de maintenance</t>
  </si>
  <si>
    <t>PM
TL
WT</t>
  </si>
  <si>
    <t>TL
WT</t>
  </si>
  <si>
    <t>AN
CUS</t>
  </si>
  <si>
    <t>AN</t>
  </si>
  <si>
    <t>CUS
AN</t>
  </si>
  <si>
    <t>TL</t>
  </si>
  <si>
    <t>TL
AN
DES</t>
  </si>
  <si>
    <t>AN
DES</t>
  </si>
  <si>
    <t>DES</t>
  </si>
  <si>
    <t>DES
AN</t>
  </si>
  <si>
    <t>PR</t>
  </si>
  <si>
    <t>PR
CUS</t>
  </si>
  <si>
    <t>Compétence</t>
  </si>
  <si>
    <t>Analyste</t>
  </si>
  <si>
    <t>Client</t>
  </si>
  <si>
    <t>Programmeur</t>
  </si>
  <si>
    <t>Gestionnaire de projet</t>
  </si>
  <si>
    <t>CUS</t>
  </si>
  <si>
    <t>PM</t>
  </si>
  <si>
    <t>Connaissance et expertise dans le développement de logiciel et de maintenance.</t>
  </si>
  <si>
    <t>Aptitude de diriger avec expérience à prendre des décisions, planifier, gérer le personnel, déléguer et superviser dans un projet de développement de logiciel.</t>
  </si>
  <si>
    <t>"Work Team"</t>
  </si>
  <si>
    <t>WT</t>
  </si>
  <si>
    <t>Connaissance et expertise selon les rôles  du projet: AN, DES, et/ou PR</t>
  </si>
  <si>
    <t>Le rôle de gestionnaire de projet est bien assumé par rapport à ce qui est indiqué dans la norme. Cependant au niveau de la planification, il y a une lacune car il n'y a pas de plan de projet d'établi par ce rôle et les développeurs doivent s'en occuper.</t>
  </si>
  <si>
    <t>Ce rôle est très bien assumé au Barreau. L'architecte/concepteur senior a une très grande expertise dans le développement de logiciel et sa maintenance et est au parfum des nouvelles techniques et technologies de développement.</t>
  </si>
  <si>
    <t>Chef d'équipe</t>
  </si>
  <si>
    <t>Concepteur</t>
  </si>
  <si>
    <t>Commentaires/observations</t>
  </si>
  <si>
    <t>Norme ISO 29110 Partie 5</t>
  </si>
  <si>
    <t>Intrants</t>
  </si>
  <si>
    <t>Extrants</t>
  </si>
  <si>
    <t>Rôles</t>
  </si>
  <si>
    <t>Commentaires ou observations</t>
  </si>
  <si>
    <t>GP1-Planification du projet</t>
  </si>
  <si>
    <t>Énoncé des travaux</t>
  </si>
  <si>
    <t>L’énoncé des travaux [révisé]</t>
  </si>
  <si>
    <t>Tâches</t>
  </si>
  <si>
    <t>Durée estimée (Plan de projet)</t>
  </si>
  <si>
    <t>Ressources</t>
  </si>
  <si>
    <t>Rôles et responsabilités de l’équipe de travail</t>
  </si>
  <si>
    <t xml:space="preserve">Tâches 
Durée estimée
Rôles et responsabilités de l’équipe de travail
</t>
  </si>
  <si>
    <t xml:space="preserve">Calendrier des tâches du projet 
Ressources
</t>
  </si>
  <si>
    <t>Dépôt de référence du projet</t>
  </si>
  <si>
    <t>SI.2.7</t>
  </si>
  <si>
    <t>SI.2.6</t>
  </si>
  <si>
    <t>SI.2.5</t>
  </si>
  <si>
    <t>SI.2.1</t>
  </si>
  <si>
    <t>SI.2.2</t>
  </si>
  <si>
    <t>SI.2.3</t>
  </si>
  <si>
    <t>SI.2.4</t>
  </si>
  <si>
    <t xml:space="preserve">Conduire des réunions avec le client, enregistrer les accords et les suivre jusqu’à la clôture.
Toute Demande de changement initiée par le client doit être négociée pour obtenir l'acceptation des deux parties.
</t>
  </si>
  <si>
    <t>Demande de changement [initiée]</t>
  </si>
  <si>
    <t>GP4-Clôture du projet</t>
  </si>
  <si>
    <t>Dépôt de référence du projet [mis à jour]</t>
  </si>
  <si>
    <t>PM
WT</t>
  </si>
  <si>
    <t>SI.1.1</t>
  </si>
  <si>
    <t>Définir ou mettre à jour l'environnement de l'implantation.</t>
  </si>
  <si>
    <t xml:space="preserve">SI.1.2 </t>
  </si>
  <si>
    <t>Documenter ou mettre à jour les spécifications d'exigences.
-Identifier et consulter les sources d'information (clients, utilisateurs, systèmes antérieurs, documents, etc.)
-Analyser les exigences identifiées afin de déterminer la portée et la faisabilité
-Générer ou mettre à jour les spécifications d'exigences.</t>
  </si>
  <si>
    <t>Validation des spécifications d'exigences
-Valider que les spécifications d'exigences satisfassent les besoins et correspondent, incluant l'utilisabilité de l'interface utilisateur. Les résultats trouvés sont documentés dans les résultats de validation et les corrections sont faites jusqu'à ce que le document soit approuvé par le CUS.</t>
  </si>
  <si>
    <t xml:space="preserve">SI.3.1 </t>
  </si>
  <si>
    <t>Comprendre les spécifications d'exigences.</t>
  </si>
  <si>
    <t xml:space="preserve">SI.3.2 </t>
  </si>
  <si>
    <t xml:space="preserve">SI.3.3 </t>
  </si>
  <si>
    <t xml:space="preserve">SI.3.6 </t>
  </si>
  <si>
    <t xml:space="preserve">SI.3.7 </t>
  </si>
  <si>
    <t>SI.3.8</t>
  </si>
  <si>
    <t>SI.4.1</t>
  </si>
  <si>
    <t xml:space="preserve"> Comprendre la conception du logiciel.</t>
  </si>
  <si>
    <t>SI.4.2</t>
  </si>
  <si>
    <t>Réaliser ou mettre à jour les composants du logiciel selon les parties détaillées du document de conception du logiciel et définir ou mettre à jour les cas de test unitaire.</t>
  </si>
  <si>
    <t xml:space="preserve">SI.4.3 </t>
  </si>
  <si>
    <t>Appliquer les cas de test unitaire afin de vérifier les fonctions de travail selon les parties détaillées du document de conception du logiciel.</t>
  </si>
  <si>
    <t xml:space="preserve">SI.4.4 </t>
  </si>
  <si>
    <t xml:space="preserve">SI.4.5 </t>
  </si>
  <si>
    <t>SI.4.6</t>
  </si>
  <si>
    <t>SI.4.7</t>
  </si>
  <si>
    <t>SI.5.1</t>
  </si>
  <si>
    <t>SI.5.2</t>
  </si>
  <si>
    <t>SI.5.3</t>
  </si>
  <si>
    <t>SI.5.4</t>
  </si>
  <si>
    <t>Comprendre les cas d'utilisation et les procèdures de test.
-Établir ou mettre à jour l'environnement test.</t>
  </si>
  <si>
    <t>Intégrer le logiciel en utilisant les composants du logiciel et définir ou mettre à jour les cas d'utilisation et les procèdures de test pour l'intégration.</t>
  </si>
  <si>
    <t>SI.5.5</t>
  </si>
  <si>
    <t>SI.5.6</t>
  </si>
  <si>
    <t>SI.5.7</t>
  </si>
  <si>
    <t>SI.5.8</t>
  </si>
  <si>
    <t>SI.5.9</t>
  </si>
  <si>
    <t>SI.5.10</t>
  </si>
  <si>
    <t>SI.5.11</t>
  </si>
  <si>
    <t>Documenter le document d'utilisateurs du logiciel ou mettre à jour le document actuel, si approprié.</t>
  </si>
  <si>
    <t>Documenter le guide d'opération du produit ou mettre à jour le guide actuel, si approprié.</t>
  </si>
  <si>
    <t>SI.6.1</t>
  </si>
  <si>
    <t>SI.6.2</t>
  </si>
  <si>
    <t>SI.6.3</t>
  </si>
  <si>
    <t>SI.6.4</t>
  </si>
  <si>
    <t>SI.6.5</t>
  </si>
  <si>
    <t>Effectuer la livraison selon les instructions de livraison.</t>
  </si>
  <si>
    <t>Comprendre la configuration du logiciel.</t>
  </si>
  <si>
    <t>Documenter le document de maintenance ou mettre à jour le document actuel.</t>
  </si>
  <si>
    <r>
      <t xml:space="preserve">Mettre à jour le registre de traçabilité en incorporant les </t>
    </r>
    <r>
      <rPr>
        <sz val="11"/>
        <color indexed="10"/>
        <rFont val="Calibri"/>
        <family val="2"/>
        <scheme val="minor"/>
      </rPr>
      <t>cas</t>
    </r>
    <r>
      <rPr>
        <sz val="11"/>
        <color indexed="8"/>
        <rFont val="Calibri"/>
        <family val="2"/>
        <scheme val="minor"/>
      </rPr>
      <t xml:space="preserve"> et les procédures de test.</t>
    </r>
  </si>
  <si>
    <r>
      <t xml:space="preserve">Incorporer la conception du logiciel, les cas de test, les procédures de test et le registre de traçabilité à la configuration du logiciel en tant que </t>
    </r>
    <r>
      <rPr>
        <sz val="11"/>
        <color indexed="10"/>
        <rFont val="Calibri"/>
        <family val="2"/>
        <scheme val="minor"/>
      </rPr>
      <t>"baseline"</t>
    </r>
    <r>
      <rPr>
        <sz val="11"/>
        <color indexed="8"/>
        <rFont val="Calibri"/>
        <family val="2"/>
        <scheme val="minor"/>
      </rPr>
      <t>.</t>
    </r>
  </si>
  <si>
    <r>
      <t xml:space="preserve">Incorporer le logiciel, le registre de traçabilité, le rapport de test, le guide d'opération du produit et le document d'utilisateurs du logiciel à la configuration du logiciel en tant que </t>
    </r>
    <r>
      <rPr>
        <sz val="11"/>
        <color indexed="10"/>
        <rFont val="Calibri"/>
        <family val="2"/>
        <scheme val="minor"/>
      </rPr>
      <t>"baseline"</t>
    </r>
    <r>
      <rPr>
        <sz val="11"/>
        <color indexed="8"/>
        <rFont val="Calibri"/>
        <family val="2"/>
        <scheme val="minor"/>
      </rPr>
      <t>.</t>
    </r>
  </si>
  <si>
    <r>
      <t xml:space="preserve">Incorporer le document de maintenance en tant que </t>
    </r>
    <r>
      <rPr>
        <sz val="11"/>
        <color indexed="10"/>
        <rFont val="Calibri"/>
        <family val="2"/>
        <scheme val="minor"/>
      </rPr>
      <t>"baseline"</t>
    </r>
    <r>
      <rPr>
        <sz val="11"/>
        <color indexed="8"/>
        <rFont val="Calibri"/>
        <family val="2"/>
        <scheme val="minor"/>
      </rPr>
      <t xml:space="preserve"> pour la configuration du logiciel.</t>
    </r>
  </si>
  <si>
    <t>PM
CUS</t>
  </si>
  <si>
    <t>Est implémentée</t>
  </si>
  <si>
    <t>Non</t>
  </si>
  <si>
    <t>Oui</t>
  </si>
  <si>
    <t>Partiel</t>
  </si>
  <si>
    <t>Exécution de Tâches</t>
  </si>
  <si>
    <t>Nom du processus</t>
  </si>
  <si>
    <t>% Exécutée</t>
  </si>
  <si>
    <t>Nom de l'activité</t>
  </si>
  <si>
    <t># Total de tâches</t>
  </si>
  <si>
    <t>Gestion de Projet</t>
  </si>
  <si>
    <t>Moyenne du processus</t>
  </si>
  <si>
    <t>Implémentation logicielle</t>
  </si>
  <si>
    <t>Tâches non exécutées</t>
  </si>
  <si>
    <t>GP3-Évaluation et contrôle du projet</t>
  </si>
  <si>
    <t>SI2-Analyse des exigences du logiciel</t>
  </si>
  <si>
    <t>SI1-Initiation de l'implantation du logiciel</t>
  </si>
  <si>
    <t>SI3-Architecture et conception détaillée du logiciel</t>
  </si>
  <si>
    <t>SI5-Test et intégration du logiciel</t>
  </si>
  <si>
    <t>SI6-Livraison du produit</t>
  </si>
  <si>
    <t>SI4-Réalisation du logiciel</t>
  </si>
  <si>
    <t>% Point vers les 67 tâches</t>
  </si>
  <si>
    <t>SI.6.6</t>
  </si>
  <si>
    <t xml:space="preserve">SI.3.4 </t>
  </si>
  <si>
    <t>SI.3.5</t>
  </si>
  <si>
    <r>
      <t xml:space="preserve">Incorporer </t>
    </r>
    <r>
      <rPr>
        <sz val="11"/>
        <color indexed="10"/>
        <rFont val="Calibri"/>
        <family val="2"/>
        <scheme val="minor"/>
      </rPr>
      <t>les composants du logiciel</t>
    </r>
    <r>
      <rPr>
        <sz val="11"/>
        <color indexed="8"/>
        <rFont val="Calibri"/>
        <family val="2"/>
        <scheme val="minor"/>
      </rPr>
      <t xml:space="preserve"> et le registre de traçabilité à la configuration du logiciel en tant que </t>
    </r>
    <r>
      <rPr>
        <sz val="11"/>
        <color indexed="10"/>
        <rFont val="Calibri"/>
        <family val="2"/>
        <scheme val="minor"/>
      </rPr>
      <t>"baseline"</t>
    </r>
    <r>
      <rPr>
        <sz val="11"/>
        <color indexed="8"/>
        <rFont val="Calibri"/>
        <family val="2"/>
        <scheme val="minor"/>
      </rPr>
      <t>.</t>
    </r>
  </si>
  <si>
    <t>Identifier et documenter tous les risques liés au projet</t>
  </si>
  <si>
    <t>% Point vers les 33 tâches</t>
  </si>
  <si>
    <t>Modalités de livraison (Plan de projet)</t>
  </si>
  <si>
    <t>Stratégie de contrôle de versions (Plan de projet)</t>
  </si>
  <si>
    <t xml:space="preserve">Énoncé des travaux :
• description de produit,
• porté, 
• objectifs, 
• livrables.
</t>
  </si>
  <si>
    <t xml:space="preserve">Plan de projet :
• description de produit,
• porté, 
• objectifs, 
• livrables.
</t>
  </si>
  <si>
    <t> Plan de projet</t>
  </si>
  <si>
    <t>Plan de projet [vérifié]</t>
  </si>
  <si>
    <t xml:space="preserve">Résultats de vérification
Plan de projet [vérifié]
</t>
  </si>
  <si>
    <t xml:space="preserve">Compte rendu de réunion
Plan de projet [accepté]
</t>
  </si>
  <si>
    <t xml:space="preserve">Demande de changement [évaluée]
Plan de projet [mis à jour]
</t>
  </si>
  <si>
    <t>Compte rendu de réunion [mise à jour]</t>
  </si>
  <si>
    <t>Profil</t>
  </si>
  <si>
    <t>Base</t>
  </si>
  <si>
    <t xml:space="preserve">Stratégie de contrôle de versions </t>
  </si>
  <si>
    <t>Tous les documents élaborés précédemment</t>
  </si>
  <si>
    <t>PM
TL</t>
  </si>
  <si>
    <t>PM
WT
CUS</t>
  </si>
  <si>
    <t xml:space="preserve">Version de sécurité du Dépôt de référence du projet </t>
  </si>
  <si>
    <t>Dépôt de référence du projet  [récupéré]</t>
  </si>
  <si>
    <r>
      <t xml:space="preserve">Mettre à jour le registre de traçabilité en incorporant </t>
    </r>
    <r>
      <rPr>
        <sz val="11"/>
        <color indexed="10"/>
        <rFont val="Calibri"/>
        <family val="2"/>
        <scheme val="minor"/>
      </rPr>
      <t>les composants du logiciel</t>
    </r>
    <r>
      <rPr>
        <sz val="11"/>
        <color indexed="8"/>
        <rFont val="Calibri"/>
        <family val="2"/>
        <scheme val="minor"/>
      </rPr>
      <t xml:space="preserve"> réalisés ou modifiés.</t>
    </r>
  </si>
  <si>
    <t>Exécuter les tests en utilisant les cas et les procèdures de test pour l'intégration et documenter les résultats dans un rapport de test.</t>
  </si>
  <si>
    <t>Mettre à jour le registre de traçabilité si approprié.</t>
  </si>
  <si>
    <t xml:space="preserve">Vérifier et approuver le Plan de projet.
Vérifier que tous les éléments du Plan de projet sont viables 
et cohérentes. Les résultats obtenus doivent être 
documentés dans un Résultats de la vérification. Apporter les corrections nécessaires  jusqu'à ce que le document soit approuvé par chargé de projet.
Vérifier et approuver le Plan de projet. </t>
  </si>
  <si>
    <t>Moyenne total du processus</t>
  </si>
  <si>
    <t>Identification des risques du projet (Plan de projet)</t>
  </si>
  <si>
    <t xml:space="preserve">Calculer et documenter les efforts et cout estimés du projet. </t>
  </si>
  <si>
    <t>Effort et cout estimés (Plan de projet)</t>
  </si>
  <si>
    <t>Tenir des réunions de révision avec l’équipe de travail, identifier des problèmes, examiner d'état des risques,
documenter des décisions prises et les surveiller jusqu’à la fermeture du projet.</t>
  </si>
  <si>
    <t>Logiciel [corrigé]
Rapport de test [défauts éliminés]</t>
  </si>
  <si>
    <t>Plan de projet [révisé]</t>
  </si>
  <si>
    <t>Vérification des spécifications d'exigences.
-Vérifier l'exactitude et la testabilité des spécifications d'exigences et sa consistance avec la description du produit. Réviser que les exigences sont complètes, sans ambiguïtés et non contradictoire. Les résultats trouvés sont documentés dans les résultats de vérification et les corrections sont faites jusqu'à ce que le document soit approuvé par l'AN. Si des changements significatifs sont requis, une demande de changement est initiée.</t>
  </si>
  <si>
    <t>Documenter la version préliminaire du document d'utilisateur du logiciel ou mettre à jour le manuel présent. (optionnel)</t>
  </si>
  <si>
    <t>Incorporer les spécifications d'exigences et le document d'utilisateurs* du logiciel à la configuration du logiciel dans un "baseline".
* (optionnel)</t>
  </si>
  <si>
    <t>Logiciel [testé]
Document d'utilisateurs du logiciel [préliminaire] (optionnel)</t>
  </si>
  <si>
    <t>Vérification du document d'utilisateurs du logiciel.
-Vérifier la consistance du document d'utilisateurs du logiciel avec les spécifications d'exigences. Les résultats trouvés sont documentés dans les résultats de vérification et les corrections sont faites jusqu'à ce que le document soit approuvé par l'AN. Si des changements significatifs sont requis, une demande de changement est initiée. (optionnel)</t>
  </si>
  <si>
    <t>Vérification du guide d'opération du produit, si approprié.
-Vérifier la consistance du guide d'opération du produit avec le logiciel. Les résultats trouvés sont documentés dans les résultats de vérification et les corrections sont faites jusqu'à ce que le document soit approuvé par le PR.</t>
  </si>
  <si>
    <t>Vérification du document d'utilisateur du logiciel, si approprié.
-Vérifier la consistance du document d'utilisateurs du logiciel avec le logiciel. Les résultats trouvés sont documentés dans les résultats de vérification et les corrections sont faites jusqu'à ce que le document soit approuvé par l'AN.</t>
  </si>
  <si>
    <t>Vérification du document de maintenance.
-Vérifier la consistance du document de maintenance avec la configuration du logiciel. Les résultats trouvés sont documentés dans les résultats de vérification et les corrections sont faites jusqu'à ce que le document soit approuvé par le DES.</t>
  </si>
  <si>
    <t>Vérification de la conception du logiciel.
-Vérifier l'exactitude du document de conception du logiciel, ses faisabilités et ses consistances avec les spécifications d'exigences. Vérifier que le registre de traçabilité contient des liens entre les exigences et les éléments de conception du logiciel. Les résultats trouvés sont documentés dans les résultats de vérification et les corrections sont faites jusqu'à ce que le document soit approuvé par l'AN. Si des changements significatifs sont requis, une demande de changement est initiée.</t>
  </si>
  <si>
    <r>
      <t xml:space="preserve">Établir ou mettre à jour les </t>
    </r>
    <r>
      <rPr>
        <sz val="11"/>
        <color indexed="10"/>
        <rFont val="Calibri"/>
        <family val="2"/>
        <scheme val="minor"/>
      </rPr>
      <t xml:space="preserve">cas </t>
    </r>
    <r>
      <rPr>
        <sz val="11"/>
        <color indexed="8"/>
        <rFont val="Calibri"/>
        <family val="2"/>
        <scheme val="minor"/>
      </rPr>
      <t>et les procédures de test pour le test d'intégration selon les spécifications d'exigences et la conception du logiciel.
Le client peut fournir ses données de test, si désiré.</t>
    </r>
  </si>
  <si>
    <t>Résultats de vérification
Spécifications d'exigences [vérifiés]
Demande de changement [inititiée]</t>
  </si>
  <si>
    <t>1) Connaissance et/ou expertise en programmation, intégration et test unitaire.
2) Connaissance des techniques de révision et expertise dans le développement de logiciel et de maintenance.
3) Connaissance des techniques de révision et expertise dans le développement de logiciel et de maintenance.</t>
  </si>
  <si>
    <t>Le rôle de programmeur est bien assumé au Barreau.
1) Connaissance et/ou expertise en programmation, intégration et test unitaire. [Très bien]
2) Connaissance des techniques de révision et expertise dans le développement de logiciel et de maintenance. [Bien]
3) Connaissance des techniques de rédaction et expertise dans le développement de logiciel et de maintenance. [Bien]</t>
  </si>
  <si>
    <t>1) Connaissance et expertise dans les composants du logiciel et la conception de l'architecture.
2) Connaissance des techniques de révision et expertise dans le développement de logiciel et de maintenance.
3) Connaissance des techniques de révision et expertise dans le développement de logiciel et de maintenance.
4) Connaissance et expertise dans la planification et la performance d'intégration et des tests de système.</t>
  </si>
  <si>
    <t>Le rôle de concepteur est également bien assumé au Barreau. Cependant il y a une lacune au niveau de l'aspect intégration et tests.
1) Connaissance et expertise dans les composants du logiciel et la conception de l'architecture. [Très bien]
2) Connaissance des techniques de révision et expertise dans le développement de logiciel et de maintenance. [Bien]
3) Connaissance des techniques de rédaction et expertise dans le développement de logiciel et de maintenance. [Bien]
4) Connaissance et expertise dans la planification et la performance d'intégration et des tests de système. [Bien]</t>
  </si>
  <si>
    <t>Abréviation</t>
  </si>
  <si>
    <t>1) Connaissance et expertise, de spécification et d'analyse des exigences.
2) Connaissance en conception d'interface usager et des critères ergonomiques.
3) Connaissance des techniques de révision et expérience de développement de logiciel et de maintenance.</t>
  </si>
  <si>
    <t>1) Connaissance des processus du client et habileté d'expliquer les exigences du client.
2) Le représentant du client doit avoir l'autorité d'approuver les exigences et les changements.
3) Le client inclue les réprésentants afin d'assurer que l'environnement opérationnel est adressé.
4) Connaissance et expertise dans le domaine du logiciel.</t>
  </si>
  <si>
    <t>Documenter ou mettre à jour la conception du logiciel.
-Analyser les spécifications d'exigences afin de générer la conception de l'architecture, ses dispositions dans le sous-système et les composants du logiciel définissant les interfaces internes et externes. Décrire en détails, les apparences et les comportements de l'interface selon les spécifications d'exigences de façon que les ressources de l'implantation puissent être prévues.
-Fournir en détails les composants du logiciel et ses interfaces afin de permettre la conception de manière apparente.
-Générer ou mettre à jour le registre de traçabilité.</t>
  </si>
  <si>
    <r>
      <t xml:space="preserve">Vérification des </t>
    </r>
    <r>
      <rPr>
        <sz val="11"/>
        <color indexed="10"/>
        <rFont val="Calibri"/>
        <family val="2"/>
        <scheme val="minor"/>
      </rPr>
      <t xml:space="preserve">cas </t>
    </r>
    <r>
      <rPr>
        <sz val="11"/>
        <rFont val="Calibri"/>
        <family val="2"/>
        <scheme val="minor"/>
      </rPr>
      <t>et ses procédures de test.
-Vérifier l'exactitude parmi les spécifications d'exigences, la conception du logiciel et les cas de test et les tests de procédures. Les résultats trouvés sont documentés dans les résultats de vérification et les corrections sont faites jusqu'à ce que le document soit approuvé par l'AN.</t>
    </r>
  </si>
  <si>
    <t>Corriger les défauts trouvés jusqu'à ce que les tests unitaires soient testés avec succès (atteindre les critères de sortie).</t>
  </si>
  <si>
    <t>Corriger les défauts trouvés jusqu'à ce que le test soit testé avec succès.</t>
  </si>
  <si>
    <t>Entrée</t>
  </si>
  <si>
    <t>Activités de processus de gestion (PM)</t>
  </si>
  <si>
    <t>PM.1.1</t>
  </si>
  <si>
    <t>PM.1.2</t>
  </si>
  <si>
    <t>PM.1.3</t>
  </si>
  <si>
    <t>PM.1.4</t>
  </si>
  <si>
    <t>PM.1.5</t>
  </si>
  <si>
    <t>PM.1.6</t>
  </si>
  <si>
    <t>PM.1.7</t>
  </si>
  <si>
    <t>PM.1.11</t>
  </si>
  <si>
    <t>PM.1.12</t>
  </si>
  <si>
    <t>PM.1.13</t>
  </si>
  <si>
    <t>PM.1.14</t>
  </si>
  <si>
    <t xml:space="preserve">PM.1.15 </t>
  </si>
  <si>
    <t>PM.2.1</t>
  </si>
  <si>
    <t>PM.2.2</t>
  </si>
  <si>
    <t>PM.2.3</t>
  </si>
  <si>
    <t>PM.2.4</t>
  </si>
  <si>
    <t>PM.2.5</t>
  </si>
  <si>
    <t>PM.2.6</t>
  </si>
  <si>
    <t>PM.3.1</t>
  </si>
  <si>
    <t>PM.3.2</t>
  </si>
  <si>
    <t>PM.3.3</t>
  </si>
  <si>
    <t>PM.4.1</t>
  </si>
  <si>
    <t>PM.4.2</t>
  </si>
  <si>
    <t>PM.1.8</t>
  </si>
  <si>
    <t>PM.1.9</t>
  </si>
  <si>
    <t>PM.1.10</t>
  </si>
  <si>
    <r>
      <t>Réviser l’</t>
    </r>
    <r>
      <rPr>
        <i/>
        <sz val="11"/>
        <color theme="1"/>
        <rFont val="Calibri"/>
        <family val="2"/>
        <scheme val="minor"/>
      </rPr>
      <t>Énoncé des travaux</t>
    </r>
  </si>
  <si>
    <r>
      <t>Définir avec le client les</t>
    </r>
    <r>
      <rPr>
        <i/>
        <sz val="11"/>
        <color theme="1"/>
        <rFont val="Calibri"/>
        <family val="2"/>
        <scheme val="minor"/>
      </rPr>
      <t xml:space="preserve"> Modalités de livraison </t>
    </r>
    <r>
      <rPr>
        <sz val="11"/>
        <color theme="1"/>
        <rFont val="Calibri"/>
        <family val="2"/>
        <scheme val="minor"/>
      </rPr>
      <t xml:space="preserve">pour chacune des </t>
    </r>
    <r>
      <rPr>
        <i/>
        <sz val="11"/>
        <color theme="1"/>
        <rFont val="Calibri"/>
        <family val="2"/>
        <scheme val="minor"/>
      </rPr>
      <t>Livrables</t>
    </r>
    <r>
      <rPr>
        <sz val="11"/>
        <color theme="1"/>
        <rFont val="Calibri"/>
        <family val="2"/>
        <scheme val="minor"/>
      </rPr>
      <t xml:space="preserve"> spécifiées dans l’</t>
    </r>
    <r>
      <rPr>
        <i/>
        <sz val="11"/>
        <color theme="1"/>
        <rFont val="Calibri"/>
        <family val="2"/>
        <scheme val="minor"/>
      </rPr>
      <t>Énoncé des travaux</t>
    </r>
  </si>
  <si>
    <r>
      <t xml:space="preserve">Identifier les </t>
    </r>
    <r>
      <rPr>
        <i/>
        <sz val="11"/>
        <color theme="1"/>
        <rFont val="Calibri"/>
        <family val="2"/>
        <scheme val="minor"/>
      </rPr>
      <t>Tâches</t>
    </r>
    <r>
      <rPr>
        <sz val="11"/>
        <color theme="1"/>
        <rFont val="Calibri"/>
        <family val="2"/>
        <scheme val="minor"/>
      </rPr>
      <t xml:space="preserve"> spécifique à accomplir afin de produire les </t>
    </r>
    <r>
      <rPr>
        <i/>
        <sz val="11"/>
        <color theme="1"/>
        <rFont val="Calibri"/>
        <family val="2"/>
        <scheme val="minor"/>
      </rPr>
      <t>Livrables</t>
    </r>
    <r>
      <rPr>
        <sz val="11"/>
        <color theme="1"/>
        <rFont val="Calibri"/>
        <family val="2"/>
        <scheme val="minor"/>
      </rPr>
      <t xml:space="preserve"> attendus et les composants logiciels identifiés dans l’</t>
    </r>
    <r>
      <rPr>
        <i/>
        <sz val="11"/>
        <color theme="1"/>
        <rFont val="Calibri"/>
        <family val="2"/>
        <scheme val="minor"/>
      </rPr>
      <t>Énoncé des travaux.</t>
    </r>
  </si>
  <si>
    <r>
      <t>Établir la</t>
    </r>
    <r>
      <rPr>
        <i/>
        <sz val="11"/>
        <color theme="1"/>
        <rFont val="Calibri"/>
        <family val="2"/>
        <scheme val="minor"/>
      </rPr>
      <t xml:space="preserve"> Durée estimée</t>
    </r>
    <r>
      <rPr>
        <sz val="11"/>
        <color theme="1"/>
        <rFont val="Calibri"/>
        <family val="2"/>
        <scheme val="minor"/>
      </rPr>
      <t xml:space="preserve"> pour effectuer chaque </t>
    </r>
    <r>
      <rPr>
        <i/>
        <sz val="11"/>
        <color theme="1"/>
        <rFont val="Calibri"/>
        <family val="2"/>
        <scheme val="minor"/>
      </rPr>
      <t>Tâche.</t>
    </r>
  </si>
  <si>
    <r>
      <t xml:space="preserve">Identifier et documenter les </t>
    </r>
    <r>
      <rPr>
        <i/>
        <sz val="11"/>
        <color theme="1"/>
        <rFont val="Calibri"/>
        <family val="2"/>
        <scheme val="minor"/>
      </rPr>
      <t>Ressources</t>
    </r>
    <r>
      <rPr>
        <sz val="11"/>
        <color theme="1"/>
        <rFont val="Calibri"/>
        <family val="2"/>
        <scheme val="minor"/>
      </rPr>
      <t xml:space="preserve"> : humaines, matérielles, techniques et les outils. Inclure dans le calendrier les dates quand les </t>
    </r>
    <r>
      <rPr>
        <i/>
        <sz val="11"/>
        <color theme="1"/>
        <rFont val="Calibri"/>
        <family val="2"/>
        <scheme val="minor"/>
      </rPr>
      <t>Ressources</t>
    </r>
    <r>
      <rPr>
        <sz val="11"/>
        <color theme="1"/>
        <rFont val="Calibri"/>
        <family val="2"/>
        <scheme val="minor"/>
      </rPr>
      <t xml:space="preserve"> et la formation sera nécessaire. </t>
    </r>
  </si>
  <si>
    <r>
      <t>Affecter les rôles et responsabilités de l’</t>
    </r>
    <r>
      <rPr>
        <i/>
        <sz val="11"/>
        <color theme="1"/>
        <rFont val="Calibri"/>
        <family val="2"/>
        <scheme val="minor"/>
      </rPr>
      <t>Équipe de travail</t>
    </r>
    <r>
      <rPr>
        <sz val="11"/>
        <color theme="1"/>
        <rFont val="Calibri"/>
        <family val="2"/>
        <scheme val="minor"/>
      </rPr>
      <t>.</t>
    </r>
  </si>
  <si>
    <r>
      <t xml:space="preserve">Configuration du logiciel
Spécifications d'exigences [validées, </t>
    </r>
    <r>
      <rPr>
        <i/>
        <sz val="11"/>
        <color indexed="10"/>
        <rFont val="Calibri"/>
        <family val="2"/>
        <scheme val="minor"/>
      </rPr>
      <t>"baselined"</t>
    </r>
    <r>
      <rPr>
        <i/>
        <sz val="11"/>
        <color indexed="8"/>
        <rFont val="Calibri"/>
        <family val="2"/>
        <scheme val="minor"/>
      </rPr>
      <t xml:space="preserve">]
Document d'utilisateur du logiciel [préliminaire, vérifié, </t>
    </r>
    <r>
      <rPr>
        <i/>
        <sz val="11"/>
        <color indexed="10"/>
        <rFont val="Calibri"/>
        <family val="2"/>
        <scheme val="minor"/>
      </rPr>
      <t>"baselined"</t>
    </r>
    <r>
      <rPr>
        <i/>
        <sz val="11"/>
        <color indexed="8"/>
        <rFont val="Calibri"/>
        <family val="2"/>
        <scheme val="minor"/>
      </rPr>
      <t>]</t>
    </r>
  </si>
  <si>
    <r>
      <t xml:space="preserve">Spécifications d'exigences [validées, </t>
    </r>
    <r>
      <rPr>
        <i/>
        <sz val="11"/>
        <color indexed="10"/>
        <rFont val="Calibri"/>
        <family val="2"/>
        <scheme val="minor"/>
      </rPr>
      <t>"baselined"</t>
    </r>
    <r>
      <rPr>
        <i/>
        <sz val="11"/>
        <color indexed="8"/>
        <rFont val="Calibri"/>
        <family val="2"/>
        <scheme val="minor"/>
      </rPr>
      <t>]</t>
    </r>
  </si>
  <si>
    <r>
      <t xml:space="preserve">Conception du logiciel
Registre de traçabilité
Spécifications d'exigences [validées, </t>
    </r>
    <r>
      <rPr>
        <i/>
        <sz val="11"/>
        <color indexed="10"/>
        <rFont val="Calibri"/>
        <family val="2"/>
        <scheme val="minor"/>
      </rPr>
      <t>"baselined"</t>
    </r>
    <r>
      <rPr>
        <i/>
        <sz val="11"/>
        <color indexed="8"/>
        <rFont val="Calibri"/>
        <family val="2"/>
        <scheme val="minor"/>
      </rPr>
      <t>]</t>
    </r>
  </si>
  <si>
    <r>
      <t xml:space="preserve">Spécifications d'exigences [validées, </t>
    </r>
    <r>
      <rPr>
        <i/>
        <sz val="11"/>
        <color indexed="10"/>
        <rFont val="Calibri"/>
        <family val="2"/>
        <scheme val="minor"/>
      </rPr>
      <t>"baselined"</t>
    </r>
    <r>
      <rPr>
        <i/>
        <sz val="11"/>
        <color indexed="8"/>
        <rFont val="Calibri"/>
        <family val="2"/>
        <scheme val="minor"/>
      </rPr>
      <t xml:space="preserve">]
Conception du logiciel [vérifiée, </t>
    </r>
    <r>
      <rPr>
        <i/>
        <sz val="11"/>
        <color indexed="10"/>
        <rFont val="Calibri"/>
        <family val="2"/>
        <scheme val="minor"/>
      </rPr>
      <t>"baselined"</t>
    </r>
    <r>
      <rPr>
        <i/>
        <sz val="11"/>
        <color indexed="8"/>
        <rFont val="Calibri"/>
        <family val="2"/>
        <scheme val="minor"/>
      </rPr>
      <t>]</t>
    </r>
  </si>
  <si>
    <r>
      <t xml:space="preserve">Cas de test et procédure de test
Spécifications d'exigences [validées, </t>
    </r>
    <r>
      <rPr>
        <i/>
        <sz val="11"/>
        <color indexed="10"/>
        <rFont val="Calibri"/>
        <family val="2"/>
        <scheme val="minor"/>
      </rPr>
      <t>"baselined"</t>
    </r>
    <r>
      <rPr>
        <i/>
        <sz val="11"/>
        <color indexed="8"/>
        <rFont val="Calibri"/>
        <family val="2"/>
        <scheme val="minor"/>
      </rPr>
      <t xml:space="preserve">]
Conception du logiciel [vérifiée, </t>
    </r>
    <r>
      <rPr>
        <i/>
        <sz val="11"/>
        <color indexed="10"/>
        <rFont val="Calibri"/>
        <family val="2"/>
        <scheme val="minor"/>
      </rPr>
      <t>"baselined"</t>
    </r>
    <r>
      <rPr>
        <i/>
        <sz val="11"/>
        <color indexed="8"/>
        <rFont val="Calibri"/>
        <family val="2"/>
        <scheme val="minor"/>
      </rPr>
      <t>]</t>
    </r>
  </si>
  <si>
    <r>
      <t xml:space="preserve">Résultats de vérification
</t>
    </r>
    <r>
      <rPr>
        <i/>
        <sz val="11"/>
        <color indexed="10"/>
        <rFont val="Calibri"/>
        <family val="2"/>
        <scheme val="minor"/>
      </rPr>
      <t xml:space="preserve">Cas et procédures de test </t>
    </r>
    <r>
      <rPr>
        <i/>
        <sz val="11"/>
        <rFont val="Calibri"/>
        <family val="2"/>
        <scheme val="minor"/>
      </rPr>
      <t>[vérifié]</t>
    </r>
  </si>
  <si>
    <r>
      <rPr>
        <i/>
        <sz val="11"/>
        <color indexed="10"/>
        <rFont val="Calibri"/>
        <family val="2"/>
        <scheme val="minor"/>
      </rPr>
      <t>Cas et procédures de test</t>
    </r>
    <r>
      <rPr>
        <i/>
        <sz val="11"/>
        <color indexed="8"/>
        <rFont val="Calibri"/>
        <family val="2"/>
        <scheme val="minor"/>
      </rPr>
      <t xml:space="preserve"> [vérifié]
Registre de traçabilité [mis à jour]</t>
    </r>
  </si>
  <si>
    <r>
      <t xml:space="preserve">Conception du logiciel [vérifiée]
</t>
    </r>
    <r>
      <rPr>
        <i/>
        <sz val="11"/>
        <color indexed="10"/>
        <rFont val="Calibri"/>
        <family val="2"/>
        <scheme val="minor"/>
      </rPr>
      <t>Cas et procédures de test</t>
    </r>
    <r>
      <rPr>
        <i/>
        <sz val="11"/>
        <color indexed="8"/>
        <rFont val="Calibri"/>
        <family val="2"/>
        <scheme val="minor"/>
      </rPr>
      <t xml:space="preserve"> [vérifié]
Registre de traçabilité [vérifié]</t>
    </r>
  </si>
  <si>
    <r>
      <t xml:space="preserve">Configuration du logiciel
Conception du logiciel [vérifiée, </t>
    </r>
    <r>
      <rPr>
        <i/>
        <sz val="11"/>
        <color indexed="10"/>
        <rFont val="Calibri"/>
        <family val="2"/>
        <scheme val="minor"/>
      </rPr>
      <t>"baselined"</t>
    </r>
    <r>
      <rPr>
        <i/>
        <sz val="11"/>
        <color indexed="8"/>
        <rFont val="Calibri"/>
        <family val="2"/>
        <scheme val="minor"/>
      </rPr>
      <t xml:space="preserve">]
</t>
    </r>
    <r>
      <rPr>
        <i/>
        <sz val="11"/>
        <color indexed="10"/>
        <rFont val="Calibri"/>
        <family val="2"/>
        <scheme val="minor"/>
      </rPr>
      <t>Cas et procédures de test</t>
    </r>
    <r>
      <rPr>
        <i/>
        <sz val="11"/>
        <color indexed="8"/>
        <rFont val="Calibri"/>
        <family val="2"/>
        <scheme val="minor"/>
      </rPr>
      <t xml:space="preserve"> [vérifié]
Registre de traçabilité [vérifié, </t>
    </r>
    <r>
      <rPr>
        <i/>
        <sz val="11"/>
        <color indexed="10"/>
        <rFont val="Calibri"/>
        <family val="2"/>
        <scheme val="minor"/>
      </rPr>
      <t>"baselined"</t>
    </r>
    <r>
      <rPr>
        <i/>
        <sz val="11"/>
        <color indexed="8"/>
        <rFont val="Calibri"/>
        <family val="2"/>
        <scheme val="minor"/>
      </rPr>
      <t>]</t>
    </r>
  </si>
  <si>
    <r>
      <t xml:space="preserve">Conception du logiciel [vérifiée, </t>
    </r>
    <r>
      <rPr>
        <i/>
        <sz val="11"/>
        <color indexed="10"/>
        <rFont val="Calibri"/>
        <family val="2"/>
        <scheme val="minor"/>
      </rPr>
      <t>"baselined"</t>
    </r>
    <r>
      <rPr>
        <i/>
        <sz val="11"/>
        <color indexed="8"/>
        <rFont val="Calibri"/>
        <family val="2"/>
        <scheme val="minor"/>
      </rPr>
      <t>]</t>
    </r>
  </si>
  <si>
    <r>
      <t xml:space="preserve">Conception du logiciel [vérifiée, "baselined"]
Registre de traçabilité [vérifié, </t>
    </r>
    <r>
      <rPr>
        <i/>
        <sz val="11"/>
        <color indexed="10"/>
        <rFont val="Calibri"/>
        <family val="2"/>
        <scheme val="minor"/>
      </rPr>
      <t>"baselined"</t>
    </r>
    <r>
      <rPr>
        <i/>
        <sz val="11"/>
        <color indexed="8"/>
        <rFont val="Calibri"/>
        <family val="2"/>
        <scheme val="minor"/>
      </rPr>
      <t>]</t>
    </r>
  </si>
  <si>
    <r>
      <t xml:space="preserve">Composants du logiciel </t>
    </r>
    <r>
      <rPr>
        <i/>
        <sz val="11"/>
        <rFont val="Calibri"/>
        <family val="2"/>
        <scheme val="minor"/>
      </rPr>
      <t>[test unitaire testé]</t>
    </r>
  </si>
  <si>
    <r>
      <t xml:space="preserve">Composants du logiciel </t>
    </r>
    <r>
      <rPr>
        <i/>
        <sz val="11"/>
        <rFont val="Calibri"/>
        <family val="2"/>
        <scheme val="minor"/>
      </rPr>
      <t>[corrigé]</t>
    </r>
  </si>
  <si>
    <r>
      <t xml:space="preserve">Composants du logiciel </t>
    </r>
    <r>
      <rPr>
        <i/>
        <sz val="11"/>
        <rFont val="Calibri"/>
        <family val="2"/>
        <scheme val="minor"/>
      </rPr>
      <t xml:space="preserve">[test unitaire corrigé]
Registre de traçabilité [vérifié, </t>
    </r>
    <r>
      <rPr>
        <i/>
        <sz val="11"/>
        <color indexed="10"/>
        <rFont val="Calibri"/>
        <family val="2"/>
        <scheme val="minor"/>
      </rPr>
      <t>"baselined"</t>
    </r>
    <r>
      <rPr>
        <i/>
        <sz val="11"/>
        <rFont val="Calibri"/>
        <family val="2"/>
        <scheme val="minor"/>
      </rPr>
      <t>]</t>
    </r>
  </si>
  <si>
    <r>
      <t xml:space="preserve">Composants du logiciel </t>
    </r>
    <r>
      <rPr>
        <i/>
        <sz val="11"/>
        <rFont val="Calibri"/>
        <family val="2"/>
        <scheme val="minor"/>
      </rPr>
      <t>[test unitaire corrigé]
Registre de traçabilité [mis à jour]</t>
    </r>
  </si>
  <si>
    <r>
      <t xml:space="preserve">Configuration du logiciel
Composants du logiciel [corrigé, </t>
    </r>
    <r>
      <rPr>
        <i/>
        <sz val="11"/>
        <color indexed="10"/>
        <rFont val="Calibri"/>
        <family val="2"/>
        <scheme val="minor"/>
      </rPr>
      <t>"baselined"</t>
    </r>
    <r>
      <rPr>
        <i/>
        <sz val="11"/>
        <color indexed="8"/>
        <rFont val="Calibri"/>
        <family val="2"/>
        <scheme val="minor"/>
      </rPr>
      <t xml:space="preserve">]
Registre de traçabilité [mis à jour, </t>
    </r>
    <r>
      <rPr>
        <i/>
        <sz val="11"/>
        <color indexed="10"/>
        <rFont val="Calibri"/>
        <family val="2"/>
        <scheme val="minor"/>
      </rPr>
      <t>"baselined"</t>
    </r>
    <r>
      <rPr>
        <i/>
        <sz val="11"/>
        <color indexed="8"/>
        <rFont val="Calibri"/>
        <family val="2"/>
        <scheme val="minor"/>
      </rPr>
      <t>]</t>
    </r>
  </si>
  <si>
    <r>
      <t xml:space="preserve">Cas de test et procédures de test [vérifié, </t>
    </r>
    <r>
      <rPr>
        <i/>
        <sz val="11"/>
        <color indexed="10"/>
        <rFont val="Calibri"/>
        <family val="2"/>
        <scheme val="minor"/>
      </rPr>
      <t>"baselined"</t>
    </r>
    <r>
      <rPr>
        <i/>
        <sz val="11"/>
        <color indexed="8"/>
        <rFont val="Calibri"/>
        <family val="2"/>
        <scheme val="minor"/>
      </rPr>
      <t>]</t>
    </r>
  </si>
  <si>
    <r>
      <t xml:space="preserve">Composants de logiciel [corrigé, </t>
    </r>
    <r>
      <rPr>
        <i/>
        <sz val="11"/>
        <color indexed="10"/>
        <rFont val="Calibri"/>
        <family val="2"/>
        <scheme val="minor"/>
      </rPr>
      <t>"baselined"</t>
    </r>
    <r>
      <rPr>
        <i/>
        <sz val="11"/>
        <color indexed="8"/>
        <rFont val="Calibri"/>
        <family val="2"/>
        <scheme val="minor"/>
      </rPr>
      <t xml:space="preserve">]
Registre de traçabilité [mis à jour, </t>
    </r>
    <r>
      <rPr>
        <i/>
        <sz val="11"/>
        <color indexed="10"/>
        <rFont val="Calibri"/>
        <family val="2"/>
        <scheme val="minor"/>
      </rPr>
      <t>"baselined"</t>
    </r>
    <r>
      <rPr>
        <i/>
        <sz val="11"/>
        <color indexed="8"/>
        <rFont val="Calibri"/>
        <family val="2"/>
        <scheme val="minor"/>
      </rPr>
      <t>]</t>
    </r>
  </si>
  <si>
    <r>
      <t xml:space="preserve">Logiciel [corrigé]
Registre de traçabilité [vérifié, </t>
    </r>
    <r>
      <rPr>
        <i/>
        <sz val="11"/>
        <color indexed="10"/>
        <rFont val="Calibri"/>
        <family val="2"/>
        <scheme val="minor"/>
      </rPr>
      <t>"baselined"</t>
    </r>
    <r>
      <rPr>
        <i/>
        <sz val="11"/>
        <color indexed="8"/>
        <rFont val="Calibri"/>
        <family val="2"/>
        <scheme val="minor"/>
      </rPr>
      <t>]</t>
    </r>
  </si>
  <si>
    <r>
      <t xml:space="preserve">Configuration du logiciel
Logiciel [testé, </t>
    </r>
    <r>
      <rPr>
        <i/>
        <sz val="11"/>
        <color indexed="10"/>
        <rFont val="Calibri"/>
        <family val="2"/>
        <scheme val="minor"/>
      </rPr>
      <t>"baselined"</t>
    </r>
    <r>
      <rPr>
        <i/>
        <sz val="11"/>
        <color indexed="8"/>
        <rFont val="Calibri"/>
        <family val="2"/>
        <scheme val="minor"/>
      </rPr>
      <t xml:space="preserve">]
Registre de traçabilité [mis à jour, </t>
    </r>
    <r>
      <rPr>
        <i/>
        <sz val="11"/>
        <color indexed="10"/>
        <rFont val="Calibri"/>
        <family val="2"/>
        <scheme val="minor"/>
      </rPr>
      <t>"baselined"</t>
    </r>
    <r>
      <rPr>
        <i/>
        <sz val="11"/>
        <color indexed="8"/>
        <rFont val="Calibri"/>
        <family val="2"/>
        <scheme val="minor"/>
      </rPr>
      <t>]
Rapport de test [</t>
    </r>
    <r>
      <rPr>
        <i/>
        <sz val="11"/>
        <color indexed="10"/>
        <rFont val="Calibri"/>
        <family val="2"/>
        <scheme val="minor"/>
      </rPr>
      <t>"baselined"</t>
    </r>
    <r>
      <rPr>
        <i/>
        <sz val="11"/>
        <color indexed="8"/>
        <rFont val="Calibri"/>
        <family val="2"/>
        <scheme val="minor"/>
      </rPr>
      <t xml:space="preserve">]
Guide d'opération du produit [vérifié, </t>
    </r>
    <r>
      <rPr>
        <i/>
        <sz val="11"/>
        <color indexed="10"/>
        <rFont val="Calibri"/>
        <family val="2"/>
        <scheme val="minor"/>
      </rPr>
      <t>"baselined"</t>
    </r>
    <r>
      <rPr>
        <i/>
        <sz val="11"/>
        <color indexed="8"/>
        <rFont val="Calibri"/>
        <family val="2"/>
        <scheme val="minor"/>
      </rPr>
      <t xml:space="preserve">]
Document d'utilisateurs du logiciel [vérifié, </t>
    </r>
    <r>
      <rPr>
        <i/>
        <sz val="11"/>
        <color indexed="10"/>
        <rFont val="Calibri"/>
        <family val="2"/>
        <scheme val="minor"/>
      </rPr>
      <t>"baselined"</t>
    </r>
    <r>
      <rPr>
        <i/>
        <sz val="11"/>
        <color indexed="8"/>
        <rFont val="Calibri"/>
        <family val="2"/>
        <scheme val="minor"/>
      </rPr>
      <t>]</t>
    </r>
  </si>
  <si>
    <r>
      <t xml:space="preserve">Configuration du logiciel
Document de maintenance [vérifié, </t>
    </r>
    <r>
      <rPr>
        <i/>
        <sz val="11"/>
        <color indexed="10"/>
        <rFont val="Calibri"/>
        <family val="2"/>
        <scheme val="minor"/>
      </rPr>
      <t>"baselined"</t>
    </r>
    <r>
      <rPr>
        <i/>
        <sz val="11"/>
        <color indexed="8"/>
        <rFont val="Calibri"/>
        <family val="2"/>
        <scheme val="minor"/>
      </rPr>
      <t>]</t>
    </r>
  </si>
  <si>
    <t>Assigner les tâches aux membres de l'équipe conformément avec leurs rôles selon le Plan de projet actuel.</t>
  </si>
  <si>
    <t>Assigner les tâches aux membres de l'équipe reliées à leurs rôles, selon le Plan de projet actuel.</t>
  </si>
  <si>
    <r>
      <t>Mettre à jour le</t>
    </r>
    <r>
      <rPr>
        <i/>
        <sz val="11"/>
        <color theme="1"/>
        <rFont val="Calibri"/>
        <family val="2"/>
        <scheme val="minor"/>
      </rPr>
      <t xml:space="preserve"> Dépôt de référence</t>
    </r>
    <r>
      <rPr>
        <sz val="11"/>
        <color theme="1"/>
        <rFont val="Calibri"/>
        <family val="2"/>
        <scheme val="minor"/>
      </rPr>
      <t xml:space="preserve"> du projet.</t>
    </r>
  </si>
  <si>
    <r>
      <t xml:space="preserve">Analyser et évaluer les </t>
    </r>
    <r>
      <rPr>
        <i/>
        <sz val="11"/>
        <color theme="1"/>
        <rFont val="Calibri"/>
        <family val="2"/>
        <scheme val="minor"/>
      </rPr>
      <t>Demandes de changement</t>
    </r>
    <r>
      <rPr>
        <sz val="11"/>
        <color theme="1"/>
        <rFont val="Calibri"/>
        <family val="2"/>
        <scheme val="minor"/>
      </rPr>
      <t xml:space="preserve"> du client.
Mettre à jour le </t>
    </r>
    <r>
      <rPr>
        <i/>
        <sz val="11"/>
        <color theme="1"/>
        <rFont val="Calibri"/>
        <family val="2"/>
        <scheme val="minor"/>
      </rPr>
      <t>Plan de projet</t>
    </r>
    <r>
      <rPr>
        <sz val="11"/>
        <color theme="1"/>
        <rFont val="Calibri"/>
        <family val="2"/>
        <scheme val="minor"/>
      </rPr>
      <t xml:space="preserve"> si la demande de changement est acceptée.
</t>
    </r>
  </si>
  <si>
    <t>Registre de corrections</t>
  </si>
  <si>
    <t xml:space="preserve">Compte-rendu de réunions 
Demande de changement [initiée]
</t>
  </si>
  <si>
    <t>Ressources (Plan de projet)</t>
  </si>
  <si>
    <t>Calendrier des tâches du projet (Plan de projet)</t>
  </si>
  <si>
    <t>GP2-Exécution du Plan de projet</t>
  </si>
  <si>
    <r>
      <t xml:space="preserve">Établir le plan d'action pour corriger des déviations ou des problèmes; identifier les risques liés à la réalisation du </t>
    </r>
    <r>
      <rPr>
        <i/>
        <sz val="11"/>
        <rFont val="Calibri"/>
        <family val="2"/>
        <scheme val="minor"/>
      </rPr>
      <t>Plan de projet</t>
    </r>
    <r>
      <rPr>
        <sz val="11"/>
        <rFont val="Calibri"/>
        <family val="2"/>
        <scheme val="minor"/>
      </rPr>
      <t xml:space="preserve">, au besoin, les documenter dans le </t>
    </r>
    <r>
      <rPr>
        <i/>
        <sz val="11"/>
        <rFont val="Calibri"/>
        <family val="2"/>
        <scheme val="minor"/>
      </rPr>
      <t>Registre de corrections</t>
    </r>
    <r>
      <rPr>
        <sz val="11"/>
        <rFont val="Calibri"/>
        <family val="2"/>
        <scheme val="minor"/>
      </rPr>
      <t xml:space="preserve"> et les surveiller jusqu'à la fin du projet.
</t>
    </r>
  </si>
  <si>
    <r>
      <t xml:space="preserve">Révision du </t>
    </r>
    <r>
      <rPr>
        <i/>
        <sz val="11"/>
        <color indexed="8"/>
        <rFont val="Calibri"/>
        <family val="2"/>
        <scheme val="minor"/>
      </rPr>
      <t>Plan de projet</t>
    </r>
    <r>
      <rPr>
        <sz val="11"/>
        <color indexed="8"/>
        <rFont val="Calibri"/>
        <family val="2"/>
        <scheme val="minor"/>
      </rPr>
      <t xml:space="preserve"> avec les membres de l'équipe afin d'arriver à une compréhension commune et obtenir leur engagement pour le projet.</t>
    </r>
  </si>
  <si>
    <t xml:space="preserve">Plan de projet
• Instructions de livraison
Configuration du logiciel 
</t>
  </si>
  <si>
    <t xml:space="preserve">Lettre d’acceptation 
Configuration du logiciel [accepté]
</t>
  </si>
  <si>
    <t xml:space="preserve">Configuration du logiciel [accepté]
Dépôt de référence du projet
</t>
  </si>
  <si>
    <r>
      <t>Formaliser la clôture du projet en accord avec les</t>
    </r>
    <r>
      <rPr>
        <i/>
        <sz val="11"/>
        <color theme="1"/>
        <rFont val="Calibri"/>
        <family val="2"/>
        <scheme val="minor"/>
      </rPr>
      <t xml:space="preserve"> Instructions de livraison établies dans le</t>
    </r>
    <r>
      <rPr>
        <sz val="11"/>
        <color theme="1"/>
        <rFont val="Calibri"/>
        <family val="2"/>
        <scheme val="minor"/>
      </rPr>
      <t xml:space="preserve"> Plan de projet, en fournissant le soutien pour l'acceptation et l’obtention de la signature du client pour la</t>
    </r>
    <r>
      <rPr>
        <i/>
        <sz val="11"/>
        <color theme="1"/>
        <rFont val="Calibri"/>
        <family val="2"/>
        <scheme val="minor"/>
      </rPr>
      <t xml:space="preserve"> Lettre d’acceptation</t>
    </r>
    <r>
      <rPr>
        <sz val="11"/>
        <color theme="1"/>
        <rFont val="Calibri"/>
        <family val="2"/>
        <scheme val="minor"/>
      </rPr>
      <t>.</t>
    </r>
  </si>
  <si>
    <t>Rapport d'avancement</t>
  </si>
  <si>
    <t>Plan de projet
Rapport d'avancement
Plan de projet [suivi]
Registre de correction
Compte rendu de réunion</t>
  </si>
  <si>
    <t>Plan de projet
Rapport d'avancement
Demande de changement</t>
  </si>
  <si>
    <t xml:space="preserve">Plan de projet
Rapport d'avancement
</t>
  </si>
  <si>
    <t>Rapport d'avancement [évalué]</t>
  </si>
  <si>
    <r>
      <t>Évaluer l’avancement du</t>
    </r>
    <r>
      <rPr>
        <i/>
        <sz val="11"/>
        <color theme="1"/>
        <rFont val="Calibri"/>
        <family val="2"/>
        <scheme val="minor"/>
      </rPr>
      <t xml:space="preserve"> projet</t>
    </r>
    <r>
      <rPr>
        <sz val="11"/>
        <color theme="1"/>
        <rFont val="Calibri"/>
        <family val="2"/>
        <scheme val="minor"/>
      </rPr>
      <t xml:space="preserve"> avec le </t>
    </r>
    <r>
      <rPr>
        <i/>
        <sz val="11"/>
        <color theme="1"/>
        <rFont val="Calibri"/>
        <family val="2"/>
        <scheme val="minor"/>
      </rPr>
      <t>Plan de projet, comparant:</t>
    </r>
    <r>
      <rPr>
        <sz val="11"/>
        <color theme="1"/>
        <rFont val="Calibri"/>
        <family val="2"/>
        <scheme val="minor"/>
      </rPr>
      <t xml:space="preserve">
• Les Tâches actuelles avec </t>
    </r>
    <r>
      <rPr>
        <i/>
        <sz val="11"/>
        <color theme="1"/>
        <rFont val="Calibri"/>
        <family val="2"/>
        <scheme val="minor"/>
      </rPr>
      <t>Tâches</t>
    </r>
    <r>
      <rPr>
        <sz val="11"/>
        <color theme="1"/>
        <rFont val="Calibri"/>
        <family val="2"/>
        <scheme val="minor"/>
      </rPr>
      <t xml:space="preserve"> planifiées
• Les résultats actuels avec les </t>
    </r>
    <r>
      <rPr>
        <i/>
        <sz val="11"/>
        <color theme="1"/>
        <rFont val="Calibri"/>
        <family val="2"/>
        <scheme val="minor"/>
      </rPr>
      <t>Objectifs</t>
    </r>
    <r>
      <rPr>
        <sz val="11"/>
        <color theme="1"/>
        <rFont val="Calibri"/>
        <family val="2"/>
        <scheme val="minor"/>
      </rPr>
      <t xml:space="preserve"> du projet
• L'affectation des ressources actuelle avec les </t>
    </r>
    <r>
      <rPr>
        <i/>
        <sz val="11"/>
        <color theme="1"/>
        <rFont val="Calibri"/>
        <family val="2"/>
        <scheme val="minor"/>
      </rPr>
      <t>Ressources</t>
    </r>
    <r>
      <rPr>
        <sz val="11"/>
        <color theme="1"/>
        <rFont val="Calibri"/>
        <family val="2"/>
        <scheme val="minor"/>
      </rPr>
      <t xml:space="preserve"> planifiés
• Le cout actuel avec les estimations du budget
• Le temps actuel avec le Calendrier
• Le risque actuel avec le risque précédemment identifié</t>
    </r>
  </si>
  <si>
    <t>Énoncé des travaux [révisé]</t>
  </si>
  <si>
    <t>Tâches
Durée estimée
Ressources 
Rôles et responsabilités de l’équipe de travail
Calendrier des tâches du projet 
Effort et cout estimés</t>
  </si>
  <si>
    <t>Votre petite organisation</t>
  </si>
  <si>
    <r>
      <t xml:space="preserve">Au besoin, effectuer la récupération du </t>
    </r>
    <r>
      <rPr>
        <i/>
        <sz val="11"/>
        <rFont val="Calibri"/>
        <family val="2"/>
        <scheme val="minor"/>
      </rPr>
      <t>Dépôt de référence</t>
    </r>
    <r>
      <rPr>
        <sz val="11"/>
        <rFont val="Calibri"/>
        <family val="2"/>
        <scheme val="minor"/>
      </rPr>
      <t xml:space="preserve"> du projet à l'aide de la copie de sécurité.</t>
    </r>
  </si>
  <si>
    <r>
      <t>Analyser et évaluer des demandes de changement au point de vue de leurs 
couts, échéancier et impact technique.
La demande de modification peut être lancée en externe 
par le client ou en interne par l'équipe de travail. Mettre à jour le</t>
    </r>
    <r>
      <rPr>
        <i/>
        <sz val="11"/>
        <color theme="1"/>
        <rFont val="Calibri"/>
        <family val="2"/>
        <scheme val="minor"/>
      </rPr>
      <t xml:space="preserve"> Plan de projet</t>
    </r>
    <r>
      <rPr>
        <sz val="11"/>
        <color theme="1"/>
        <rFont val="Calibri"/>
        <family val="2"/>
        <scheme val="minor"/>
      </rPr>
      <t xml:space="preserve"> si le changement accepté n'affecte pas les conventions avec le client.
Demande de changement qui affecte les conventions avec le client doit être négocié par les deux 
parties (voir GP.2.4).</t>
    </r>
  </si>
  <si>
    <r>
      <t xml:space="preserve">Établir le </t>
    </r>
    <r>
      <rPr>
        <i/>
        <sz val="11"/>
        <color theme="1"/>
        <rFont val="Calibri"/>
        <family val="2"/>
        <scheme val="minor"/>
      </rPr>
      <t>Dépôt de référence</t>
    </r>
    <r>
      <rPr>
        <sz val="11"/>
        <color theme="1"/>
        <rFont val="Calibri"/>
        <family val="2"/>
        <scheme val="minor"/>
      </rPr>
      <t xml:space="preserve"> du projet utilisant la stratégie de contrôle de version. </t>
    </r>
  </si>
  <si>
    <r>
      <t xml:space="preserve">Revoir et accepter le Plan de projet.
Le client revoit  et accepte le plan tout en portant l’attention à ce que les éléments du </t>
    </r>
    <r>
      <rPr>
        <i/>
        <sz val="11"/>
        <color theme="1"/>
        <rFont val="Calibri"/>
        <family val="2"/>
        <scheme val="minor"/>
      </rPr>
      <t>Plan de projet</t>
    </r>
    <r>
      <rPr>
        <sz val="11"/>
        <color theme="1"/>
        <rFont val="Calibri"/>
        <family val="2"/>
        <scheme val="minor"/>
      </rPr>
      <t xml:space="preserve"> correspondent à l’</t>
    </r>
    <r>
      <rPr>
        <i/>
        <sz val="11"/>
        <color theme="1"/>
        <rFont val="Calibri"/>
        <family val="2"/>
        <scheme val="minor"/>
      </rPr>
      <t>Énoncé des travaux</t>
    </r>
  </si>
  <si>
    <r>
      <t>Inclure la description de produit, le porté, les objectifs, ainsi que les livrables dans le</t>
    </r>
    <r>
      <rPr>
        <i/>
        <sz val="11"/>
        <color theme="1"/>
        <rFont val="Calibri"/>
        <family val="2"/>
        <scheme val="minor"/>
      </rPr>
      <t xml:space="preserve"> Plan de projet</t>
    </r>
  </si>
  <si>
    <r>
      <t xml:space="preserve">Générer le </t>
    </r>
    <r>
      <rPr>
        <i/>
        <sz val="11"/>
        <color theme="1"/>
        <rFont val="Calibri"/>
        <family val="2"/>
        <scheme val="minor"/>
      </rPr>
      <t>Plan de projet</t>
    </r>
    <r>
      <rPr>
        <sz val="11"/>
        <color theme="1"/>
        <rFont val="Calibri"/>
        <family val="2"/>
        <scheme val="minor"/>
      </rPr>
      <t>.</t>
    </r>
  </si>
  <si>
    <r>
      <t xml:space="preserve">Estimer la date de début et la date de fin de chacune des </t>
    </r>
    <r>
      <rPr>
        <i/>
        <sz val="11"/>
        <color theme="1"/>
        <rFont val="Calibri"/>
        <family val="2"/>
        <scheme val="minor"/>
      </rPr>
      <t>Tâches</t>
    </r>
    <r>
      <rPr>
        <sz val="11"/>
        <color theme="1"/>
        <rFont val="Calibri"/>
        <family val="2"/>
        <scheme val="minor"/>
      </rPr>
      <t xml:space="preserve"> afin d’établir le </t>
    </r>
    <r>
      <rPr>
        <i/>
        <sz val="11"/>
        <color theme="1"/>
        <rFont val="Calibri"/>
        <family val="2"/>
        <scheme val="minor"/>
      </rPr>
      <t>Calendrier des tâches du projet</t>
    </r>
    <r>
      <rPr>
        <sz val="11"/>
        <color theme="1"/>
        <rFont val="Calibri"/>
        <family val="2"/>
        <scheme val="minor"/>
      </rPr>
      <t>.</t>
    </r>
  </si>
  <si>
    <r>
      <t xml:space="preserve">Documenter la </t>
    </r>
    <r>
      <rPr>
        <i/>
        <sz val="11"/>
        <color theme="1"/>
        <rFont val="Calibri"/>
        <family val="2"/>
        <scheme val="minor"/>
      </rPr>
      <t>Stratégie de contrôle de versions</t>
    </r>
    <r>
      <rPr>
        <sz val="11"/>
        <color theme="1"/>
        <rFont val="Calibri"/>
        <family val="2"/>
        <scheme val="minor"/>
      </rPr>
      <t xml:space="preserve"> dans le </t>
    </r>
    <r>
      <rPr>
        <i/>
        <sz val="11"/>
        <color theme="1"/>
        <rFont val="Calibri"/>
        <family val="2"/>
        <scheme val="minor"/>
      </rPr>
      <t>Plan de projet.</t>
    </r>
  </si>
  <si>
    <r>
      <t xml:space="preserve">Surveiller et enregistrer dans le </t>
    </r>
    <r>
      <rPr>
        <i/>
        <sz val="11"/>
        <color theme="1"/>
        <rFont val="Calibri"/>
        <family val="2"/>
        <scheme val="minor"/>
      </rPr>
      <t>Rapport d'avancement</t>
    </r>
    <r>
      <rPr>
        <sz val="11"/>
        <color theme="1"/>
        <rFont val="Calibri"/>
        <family val="2"/>
        <scheme val="minor"/>
      </rPr>
      <t xml:space="preserve"> l'exécution du </t>
    </r>
    <r>
      <rPr>
        <i/>
        <sz val="11"/>
        <color theme="1"/>
        <rFont val="Calibri"/>
        <family val="2"/>
        <scheme val="minor"/>
      </rPr>
      <t>Plan de projet</t>
    </r>
    <r>
      <rPr>
        <sz val="11"/>
        <color theme="1"/>
        <rFont val="Calibri"/>
        <family val="2"/>
        <scheme val="minor"/>
      </rPr>
      <t>.</t>
    </r>
  </si>
  <si>
    <t xml:space="preserve">Demande de changement [initiée]
Plan de projet
</t>
  </si>
  <si>
    <r>
      <t>Prendre des copies de sécurité en fonction de la</t>
    </r>
    <r>
      <rPr>
        <i/>
        <sz val="11"/>
        <rFont val="Calibri"/>
        <family val="2"/>
        <scheme val="minor"/>
      </rPr>
      <t xml:space="preserve"> Stratégie de contrôle de versions</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</si>
</sst>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numFmts>
  <fonts count="34">
    <font>
      <sz val="11"/>
      <color theme="1"/>
      <name val="Calibri"/>
      <family val="2"/>
      <scheme val="minor"/>
    </font>
    <font>
      <sz val="10"/>
      <name val="Arial"/>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b/>
      <sz val="16"/>
      <color indexed="8"/>
      <name val="Times New Roman"/>
      <family val="1"/>
    </font>
    <font>
      <sz val="11"/>
      <name val="Calibri"/>
      <family val="2"/>
    </font>
    <font>
      <b/>
      <sz val="11"/>
      <color theme="0"/>
      <name val="Calibri"/>
      <family val="2"/>
      <scheme val="minor"/>
    </font>
    <font>
      <b/>
      <sz val="11"/>
      <color theme="1"/>
      <name val="Calibri"/>
      <family val="2"/>
      <scheme val="minor"/>
    </font>
    <font>
      <b/>
      <sz val="16"/>
      <color indexed="8"/>
      <name val="Calibri"/>
      <family val="2"/>
      <scheme val="minor"/>
    </font>
    <font>
      <b/>
      <sz val="11"/>
      <color indexed="8"/>
      <name val="Calibri"/>
      <family val="2"/>
      <scheme val="minor"/>
    </font>
    <font>
      <sz val="11"/>
      <color indexed="8"/>
      <name val="Calibri"/>
      <family val="2"/>
      <scheme val="minor"/>
    </font>
    <font>
      <sz val="11"/>
      <color indexed="10"/>
      <name val="Calibri"/>
      <family val="2"/>
      <scheme val="minor"/>
    </font>
    <font>
      <sz val="11"/>
      <name val="Calibri"/>
      <family val="2"/>
      <scheme val="minor"/>
    </font>
    <font>
      <b/>
      <u val="single"/>
      <sz val="12"/>
      <color indexed="9"/>
      <name val="Verdana"/>
      <family val="2"/>
    </font>
    <font>
      <b/>
      <sz val="11"/>
      <color indexed="9"/>
      <name val="Calibri"/>
      <family val="2"/>
      <scheme val="minor"/>
    </font>
    <font>
      <b/>
      <sz val="10"/>
      <color indexed="9"/>
      <name val="Calibri"/>
      <family val="2"/>
      <scheme val="minor"/>
    </font>
    <font>
      <b/>
      <sz val="9"/>
      <color indexed="9"/>
      <name val="Calibri"/>
      <family val="2"/>
      <scheme val="minor"/>
    </font>
    <font>
      <sz val="9"/>
      <color indexed="9"/>
      <name val="Calibri"/>
      <family val="2"/>
      <scheme val="minor"/>
    </font>
    <font>
      <b/>
      <sz val="11"/>
      <name val="Calibri"/>
      <family val="2"/>
      <scheme val="minor"/>
    </font>
    <font>
      <b/>
      <sz val="11"/>
      <color indexed="18"/>
      <name val="Calibri"/>
      <family val="2"/>
      <scheme val="minor"/>
    </font>
    <font>
      <sz val="11"/>
      <color indexed="9"/>
      <name val="Calibri"/>
      <family val="2"/>
      <scheme val="minor"/>
    </font>
    <font>
      <u val="single"/>
      <sz val="11"/>
      <color theme="10"/>
      <name val="Calibri"/>
      <family val="2"/>
      <scheme val="minor"/>
    </font>
    <font>
      <u val="single"/>
      <sz val="11"/>
      <color theme="11"/>
      <name val="Calibri"/>
      <family val="2"/>
      <scheme val="minor"/>
    </font>
    <font>
      <b/>
      <sz val="11"/>
      <color indexed="8"/>
      <name val="Calibri (Body)"/>
      <family val="2"/>
    </font>
    <font>
      <b/>
      <sz val="10"/>
      <color indexed="8"/>
      <name val="Calibri"/>
      <family val="2"/>
      <scheme val="minor"/>
    </font>
    <font>
      <sz val="10"/>
      <color indexed="8"/>
      <name val="Calibri"/>
      <family val="2"/>
      <scheme val="minor"/>
    </font>
    <font>
      <b/>
      <sz val="11"/>
      <color rgb="FF000000"/>
      <name val="Calibri"/>
      <family val="2"/>
      <scheme val="minor"/>
    </font>
    <font>
      <sz val="10"/>
      <color theme="1"/>
      <name val="Calibri"/>
      <family val="2"/>
      <scheme val="minor"/>
    </font>
    <font>
      <i/>
      <sz val="11"/>
      <color theme="1"/>
      <name val="Calibri"/>
      <family val="2"/>
      <scheme val="minor"/>
    </font>
    <font>
      <i/>
      <sz val="11"/>
      <name val="Calibri"/>
      <family val="2"/>
      <scheme val="minor"/>
    </font>
    <font>
      <i/>
      <sz val="11"/>
      <color indexed="8"/>
      <name val="Calibri"/>
      <family val="2"/>
      <scheme val="minor"/>
    </font>
    <font>
      <i/>
      <sz val="11"/>
      <color indexed="10"/>
      <name val="Calibri"/>
      <family val="2"/>
      <scheme val="minor"/>
    </font>
  </fonts>
  <fills count="22">
    <fill>
      <patternFill/>
    </fill>
    <fill>
      <patternFill patternType="gray125"/>
    </fill>
    <fill>
      <patternFill patternType="solid">
        <fgColor theme="2" tint="-0.09996999800205231"/>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6" tint="-0.24997000396251678"/>
        <bgColor indexed="64"/>
      </patternFill>
    </fill>
    <fill>
      <patternFill patternType="solid">
        <fgColor theme="6" tint="-0.24997000396251678"/>
        <bgColor indexed="64"/>
      </patternFill>
    </fill>
  </fills>
  <borders count="41">
    <border>
      <left/>
      <right/>
      <top/>
      <bottom/>
      <diagonal/>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medium"/>
      <right style="thin"/>
      <top/>
      <bottom style="thin"/>
    </border>
    <border>
      <left style="thin"/>
      <right/>
      <top style="thin"/>
      <bottom style="thin"/>
    </border>
    <border>
      <left style="thin"/>
      <right/>
      <top style="thin"/>
      <bottom/>
    </border>
    <border>
      <left style="thin"/>
      <right/>
      <top style="thin"/>
      <bottom style="medium"/>
    </border>
    <border>
      <left/>
      <right style="medium"/>
      <top/>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top/>
      <bottom style="medium"/>
    </border>
    <border>
      <left/>
      <right/>
      <top style="thin"/>
      <bottom style="thin"/>
    </border>
    <border>
      <left/>
      <right/>
      <top/>
      <bottom style="thin"/>
    </border>
    <border>
      <left style="thin"/>
      <right style="thin"/>
      <top/>
      <bottom/>
    </border>
    <border>
      <left style="thin"/>
      <right/>
      <top/>
      <bottom style="thin"/>
    </border>
    <border>
      <left style="thin"/>
      <right style="thin"/>
      <top style="medium"/>
      <bottom style="medium"/>
    </border>
    <border>
      <left style="thin"/>
      <right style="thin"/>
      <top/>
      <bottom style="medium"/>
    </border>
    <border>
      <left style="medium"/>
      <right style="thin"/>
      <top style="medium"/>
      <bottom style="medium"/>
    </border>
    <border>
      <left style="thin"/>
      <right style="medium"/>
      <top style="medium"/>
      <bottom style="medium"/>
    </border>
    <border>
      <left style="thin"/>
      <right style="medium"/>
      <top style="thin"/>
      <bottom style="medium"/>
    </border>
    <border>
      <left/>
      <right style="thin"/>
      <top style="thin"/>
      <bottom style="medium"/>
    </border>
    <border>
      <left style="medium"/>
      <right style="thin"/>
      <top/>
      <bottom style="medium"/>
    </border>
    <border>
      <left style="thin"/>
      <right style="medium"/>
      <top/>
      <bottom style="medium"/>
    </border>
    <border>
      <left style="thin"/>
      <right/>
      <top/>
      <bottom style="medium"/>
    </border>
    <border>
      <left style="thin"/>
      <right/>
      <top style="medium"/>
      <bottom style="medium"/>
    </border>
    <border>
      <left/>
      <right style="thin"/>
      <top/>
      <bottom/>
    </border>
    <border>
      <left/>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thin"/>
      <right style="medium"/>
      <top style="thin"/>
      <bottom style="thin"/>
    </border>
  </borders>
  <cellStyleXfs count="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70">
    <xf numFmtId="0" fontId="0" fillId="0" borderId="0" xfId="0"/>
    <xf numFmtId="0" fontId="4" fillId="0" borderId="0" xfId="0" applyFont="1" applyAlignment="1">
      <alignment horizontal="center"/>
    </xf>
    <xf numFmtId="0" fontId="5" fillId="0" borderId="0" xfId="0" applyFont="1"/>
    <xf numFmtId="0" fontId="4" fillId="0" borderId="0" xfId="0" applyFont="1" applyAlignment="1">
      <alignment vertical="center" wrapText="1"/>
    </xf>
    <xf numFmtId="0" fontId="5" fillId="0" borderId="0" xfId="0" applyFont="1" applyAlignment="1">
      <alignment vertical="top" wrapText="1"/>
    </xf>
    <xf numFmtId="0" fontId="4" fillId="0" borderId="0" xfId="0" applyFont="1" applyAlignment="1">
      <alignment vertical="top" wrapText="1"/>
    </xf>
    <xf numFmtId="0" fontId="6" fillId="0" borderId="0" xfId="0" applyNumberFormat="1" applyFont="1" applyBorder="1" applyAlignment="1">
      <alignment horizontal="center"/>
    </xf>
    <xf numFmtId="0" fontId="4" fillId="0" borderId="0" xfId="0" applyNumberFormat="1" applyFont="1" applyAlignment="1">
      <alignment horizontal="center"/>
    </xf>
    <xf numFmtId="0" fontId="0" fillId="0" borderId="0" xfId="0" applyNumberFormat="1"/>
    <xf numFmtId="0" fontId="2" fillId="0" borderId="1" xfId="0" applyNumberFormat="1" applyFont="1" applyBorder="1" applyAlignment="1">
      <alignment vertical="top" wrapText="1"/>
    </xf>
    <xf numFmtId="0" fontId="2" fillId="0" borderId="2" xfId="0" applyNumberFormat="1" applyFont="1" applyBorder="1" applyAlignment="1">
      <alignment vertical="top" wrapText="1"/>
    </xf>
    <xf numFmtId="0" fontId="0" fillId="0" borderId="3" xfId="0" applyNumberFormat="1" applyBorder="1" applyAlignment="1">
      <alignment vertical="top"/>
    </xf>
    <xf numFmtId="0" fontId="0" fillId="0" borderId="4" xfId="0" applyNumberFormat="1" applyBorder="1" applyAlignment="1">
      <alignment vertical="top"/>
    </xf>
    <xf numFmtId="0" fontId="0" fillId="0" borderId="4" xfId="0" applyNumberFormat="1" applyBorder="1" applyAlignment="1">
      <alignment vertical="top" wrapText="1"/>
    </xf>
    <xf numFmtId="0" fontId="3" fillId="0" borderId="5" xfId="0" applyNumberFormat="1" applyFont="1" applyBorder="1" applyAlignment="1">
      <alignment vertical="top"/>
    </xf>
    <xf numFmtId="0" fontId="0" fillId="0" borderId="6" xfId="0" applyNumberFormat="1" applyBorder="1" applyAlignment="1">
      <alignment vertical="top"/>
    </xf>
    <xf numFmtId="0" fontId="0" fillId="0" borderId="6" xfId="0" applyNumberFormat="1" applyBorder="1" applyAlignment="1">
      <alignment vertical="top" wrapText="1"/>
    </xf>
    <xf numFmtId="0" fontId="0" fillId="0" borderId="0" xfId="0" applyNumberFormat="1" applyAlignment="1">
      <alignment vertical="top"/>
    </xf>
    <xf numFmtId="0" fontId="0" fillId="0" borderId="0" xfId="0" applyNumberFormat="1" applyAlignment="1">
      <alignment vertical="top" wrapText="1"/>
    </xf>
    <xf numFmtId="0" fontId="5" fillId="0" borderId="0" xfId="0" applyFont="1" applyAlignment="1">
      <alignment vertical="top"/>
    </xf>
    <xf numFmtId="0" fontId="0" fillId="0" borderId="7" xfId="0" applyNumberFormat="1" applyBorder="1" applyAlignment="1">
      <alignment vertical="top"/>
    </xf>
    <xf numFmtId="0" fontId="0" fillId="0" borderId="8" xfId="0" applyNumberFormat="1" applyBorder="1" applyAlignment="1">
      <alignment vertical="top"/>
    </xf>
    <xf numFmtId="0" fontId="0" fillId="0" borderId="8" xfId="0" applyNumberFormat="1" applyBorder="1" applyAlignment="1">
      <alignment vertical="top" wrapText="1"/>
    </xf>
    <xf numFmtId="0" fontId="7" fillId="0" borderId="3" xfId="0" applyNumberFormat="1" applyFont="1" applyBorder="1" applyAlignment="1">
      <alignment vertical="top"/>
    </xf>
    <xf numFmtId="0" fontId="2" fillId="0" borderId="9" xfId="0" applyNumberFormat="1" applyFont="1" applyBorder="1" applyAlignment="1">
      <alignment vertical="top" wrapText="1"/>
    </xf>
    <xf numFmtId="0" fontId="0" fillId="0" borderId="0" xfId="0" applyNumberFormat="1" applyAlignment="1">
      <alignment wrapText="1"/>
    </xf>
    <xf numFmtId="0" fontId="0" fillId="0" borderId="3"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2" fillId="0" borderId="13" xfId="0" applyNumberFormat="1" applyFont="1" applyBorder="1" applyAlignment="1">
      <alignment vertical="top" wrapText="1"/>
    </xf>
    <xf numFmtId="0" fontId="0" fillId="2" borderId="4" xfId="0" applyFill="1" applyBorder="1" applyAlignment="1">
      <alignment wrapText="1"/>
    </xf>
    <xf numFmtId="0" fontId="0" fillId="3" borderId="4" xfId="0" applyFill="1" applyBorder="1" applyAlignment="1">
      <alignment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vertical="top" wrapText="1"/>
    </xf>
    <xf numFmtId="0" fontId="11" fillId="0" borderId="18" xfId="0" applyFont="1" applyBorder="1" applyAlignment="1">
      <alignment horizontal="center" vertical="top" wrapText="1"/>
    </xf>
    <xf numFmtId="0" fontId="11" fillId="0" borderId="17" xfId="0" applyFont="1" applyBorder="1" applyAlignment="1">
      <alignment horizontal="center" vertical="top" wrapText="1"/>
    </xf>
    <xf numFmtId="0" fontId="9" fillId="0" borderId="0" xfId="0" applyFont="1"/>
    <xf numFmtId="0" fontId="0" fillId="0" borderId="0" xfId="0" applyFont="1" applyFill="1" applyBorder="1" applyAlignment="1">
      <alignment horizontal="center"/>
    </xf>
    <xf numFmtId="0" fontId="0" fillId="0" borderId="19" xfId="0" applyFont="1" applyFill="1" applyBorder="1" applyAlignment="1">
      <alignment/>
    </xf>
    <xf numFmtId="0" fontId="20" fillId="0" borderId="20" xfId="0" applyFont="1" applyFill="1" applyBorder="1" applyAlignment="1">
      <alignment horizontal="center"/>
    </xf>
    <xf numFmtId="0" fontId="20" fillId="0" borderId="20" xfId="0" applyFont="1" applyFill="1" applyBorder="1" applyAlignment="1">
      <alignment/>
    </xf>
    <xf numFmtId="0" fontId="20" fillId="4" borderId="0" xfId="0" applyFont="1" applyFill="1" applyBorder="1" applyAlignment="1">
      <alignment/>
    </xf>
    <xf numFmtId="0" fontId="20" fillId="5" borderId="0" xfId="0" applyFont="1" applyFill="1" applyBorder="1" applyAlignment="1">
      <alignment/>
    </xf>
    <xf numFmtId="0" fontId="11" fillId="6" borderId="0" xfId="0" applyFont="1" applyFill="1" applyBorder="1" applyAlignment="1">
      <alignment horizontal="left"/>
    </xf>
    <xf numFmtId="0" fontId="21" fillId="6" borderId="20" xfId="0" applyNumberFormat="1" applyFont="1" applyFill="1" applyBorder="1" applyAlignment="1">
      <alignment horizontal="left"/>
    </xf>
    <xf numFmtId="0" fontId="21" fillId="6" borderId="19" xfId="0" applyFont="1" applyFill="1" applyBorder="1" applyAlignment="1">
      <alignment horizontal="left"/>
    </xf>
    <xf numFmtId="0" fontId="16" fillId="7" borderId="0" xfId="0" applyNumberFormat="1" applyFont="1" applyFill="1" applyBorder="1" applyAlignment="1">
      <alignment/>
    </xf>
    <xf numFmtId="0" fontId="22" fillId="7" borderId="0" xfId="0" applyFont="1" applyFill="1" applyBorder="1" applyAlignment="1">
      <alignment horizontal="center"/>
    </xf>
    <xf numFmtId="0" fontId="22" fillId="7" borderId="0" xfId="0" applyFont="1" applyFill="1" applyBorder="1" applyAlignment="1">
      <alignment horizontal="right"/>
    </xf>
    <xf numFmtId="0" fontId="0" fillId="8" borderId="0" xfId="0" applyFill="1" applyBorder="1"/>
    <xf numFmtId="0" fontId="8" fillId="7" borderId="21" xfId="0" applyFont="1" applyFill="1" applyBorder="1" applyAlignment="1">
      <alignment/>
    </xf>
    <xf numFmtId="0" fontId="16" fillId="7" borderId="21" xfId="0" applyFont="1" applyFill="1" applyBorder="1" applyAlignment="1">
      <alignment horizontal="center" wrapText="1"/>
    </xf>
    <xf numFmtId="0" fontId="16" fillId="7" borderId="21" xfId="0" applyNumberFormat="1" applyFont="1" applyFill="1" applyBorder="1" applyAlignment="1">
      <alignment horizontal="center" wrapText="1"/>
    </xf>
    <xf numFmtId="0" fontId="16" fillId="7" borderId="21" xfId="0" applyFont="1" applyFill="1" applyBorder="1" applyAlignment="1">
      <alignment horizontal="center"/>
    </xf>
    <xf numFmtId="0" fontId="16" fillId="7" borderId="21" xfId="0" applyNumberFormat="1" applyFont="1" applyFill="1" applyBorder="1" applyAlignment="1">
      <alignment horizontal="center"/>
    </xf>
    <xf numFmtId="0" fontId="17" fillId="7" borderId="0" xfId="0" applyFont="1" applyFill="1" applyBorder="1" applyAlignment="1">
      <alignment/>
    </xf>
    <xf numFmtId="0" fontId="18" fillId="7" borderId="0" xfId="0" applyFont="1" applyFill="1" applyBorder="1" applyAlignment="1">
      <alignment horizontal="right"/>
    </xf>
    <xf numFmtId="0" fontId="19" fillId="7" borderId="0" xfId="0" applyFont="1" applyFill="1" applyBorder="1" applyAlignment="1">
      <alignment horizontal="right"/>
    </xf>
    <xf numFmtId="0" fontId="0" fillId="0" borderId="21" xfId="0" applyFont="1" applyFill="1" applyBorder="1" applyAlignment="1">
      <alignment horizontal="center"/>
    </xf>
    <xf numFmtId="0" fontId="0" fillId="5" borderId="1" xfId="0" applyFill="1" applyBorder="1" applyAlignment="1">
      <alignment wrapText="1"/>
    </xf>
    <xf numFmtId="0" fontId="12" fillId="9" borderId="4" xfId="0" applyFont="1" applyFill="1" applyBorder="1" applyAlignment="1">
      <alignment vertical="top" wrapText="1"/>
    </xf>
    <xf numFmtId="0" fontId="12" fillId="9" borderId="10" xfId="0" applyFont="1" applyFill="1" applyBorder="1" applyAlignment="1">
      <alignment vertical="top" wrapText="1"/>
    </xf>
    <xf numFmtId="0" fontId="12" fillId="4" borderId="4" xfId="0" applyFont="1" applyFill="1" applyBorder="1" applyAlignment="1">
      <alignment vertical="center" wrapText="1"/>
    </xf>
    <xf numFmtId="0" fontId="12" fillId="4" borderId="4" xfId="0" applyFont="1" applyFill="1" applyBorder="1" applyAlignment="1">
      <alignment vertical="top" wrapText="1"/>
    </xf>
    <xf numFmtId="0" fontId="12" fillId="4" borderId="10" xfId="0" applyFont="1" applyFill="1" applyBorder="1" applyAlignment="1">
      <alignment vertical="top" wrapText="1"/>
    </xf>
    <xf numFmtId="0" fontId="11" fillId="9" borderId="4" xfId="0" applyFont="1" applyFill="1" applyBorder="1" applyAlignment="1">
      <alignment vertical="center" wrapText="1"/>
    </xf>
    <xf numFmtId="0" fontId="12" fillId="10" borderId="10" xfId="0" applyFont="1" applyFill="1" applyBorder="1" applyAlignment="1">
      <alignment vertical="top" wrapText="1"/>
    </xf>
    <xf numFmtId="0" fontId="12" fillId="10" borderId="4" xfId="0" applyFont="1" applyFill="1" applyBorder="1" applyAlignment="1">
      <alignment vertical="top" wrapText="1"/>
    </xf>
    <xf numFmtId="0" fontId="11" fillId="11" borderId="4" xfId="0" applyFont="1" applyFill="1" applyBorder="1" applyAlignment="1">
      <alignment vertical="center" wrapText="1"/>
    </xf>
    <xf numFmtId="0" fontId="12" fillId="11" borderId="4" xfId="0" applyFont="1" applyFill="1" applyBorder="1" applyAlignment="1">
      <alignment vertical="top" wrapText="1"/>
    </xf>
    <xf numFmtId="0" fontId="12" fillId="11" borderId="10" xfId="0" applyFont="1" applyFill="1" applyBorder="1" applyAlignment="1">
      <alignment vertical="top" wrapText="1"/>
    </xf>
    <xf numFmtId="0" fontId="11" fillId="10" borderId="4" xfId="0" applyFont="1" applyFill="1" applyBorder="1" applyAlignment="1">
      <alignment vertical="center" wrapText="1"/>
    </xf>
    <xf numFmtId="0" fontId="11" fillId="0" borderId="0" xfId="0" applyFont="1" applyFill="1" applyBorder="1" applyAlignment="1">
      <alignment horizontal="center" vertical="top" wrapText="1"/>
    </xf>
    <xf numFmtId="0" fontId="5" fillId="0" borderId="0" xfId="0" applyFont="1" applyAlignment="1">
      <alignment horizontal="center" vertical="top" wrapText="1"/>
    </xf>
    <xf numFmtId="0" fontId="26" fillId="0" borderId="0" xfId="0" applyFont="1" applyAlignment="1">
      <alignment horizontal="center"/>
    </xf>
    <xf numFmtId="0" fontId="26" fillId="0" borderId="0" xfId="0" applyFont="1" applyAlignment="1">
      <alignment vertical="top" wrapText="1"/>
    </xf>
    <xf numFmtId="0" fontId="27" fillId="0" borderId="0" xfId="0" applyFont="1"/>
    <xf numFmtId="0" fontId="12" fillId="4" borderId="1" xfId="0" applyFont="1" applyFill="1" applyBorder="1" applyAlignment="1">
      <alignment vertical="top" wrapText="1"/>
    </xf>
    <xf numFmtId="164" fontId="0" fillId="0" borderId="0" xfId="0" applyNumberFormat="1" applyAlignment="1">
      <alignment wrapText="1"/>
    </xf>
    <xf numFmtId="0" fontId="0" fillId="0" borderId="0" xfId="0" applyBorder="1"/>
    <xf numFmtId="0" fontId="11" fillId="0" borderId="0" xfId="0" applyFont="1" applyBorder="1" applyAlignment="1">
      <alignment horizontal="center" vertical="top" wrapText="1"/>
    </xf>
    <xf numFmtId="0" fontId="11" fillId="0" borderId="0" xfId="0" applyFont="1" applyBorder="1" applyAlignment="1">
      <alignment vertical="top" wrapText="1"/>
    </xf>
    <xf numFmtId="0" fontId="12" fillId="12" borderId="4" xfId="0" applyFont="1" applyFill="1" applyBorder="1" applyAlignment="1">
      <alignment vertical="center" wrapText="1"/>
    </xf>
    <xf numFmtId="0" fontId="12" fillId="12" borderId="4" xfId="0" applyFont="1" applyFill="1" applyBorder="1" applyAlignment="1">
      <alignment vertical="top" wrapText="1"/>
    </xf>
    <xf numFmtId="0" fontId="12" fillId="12" borderId="10" xfId="0" applyFont="1" applyFill="1" applyBorder="1" applyAlignment="1">
      <alignment vertical="top" wrapText="1"/>
    </xf>
    <xf numFmtId="0" fontId="12" fillId="12" borderId="8" xfId="0" applyFont="1" applyFill="1" applyBorder="1" applyAlignment="1">
      <alignment vertical="top" wrapText="1"/>
    </xf>
    <xf numFmtId="0" fontId="12" fillId="12" borderId="22" xfId="0" applyFont="1" applyFill="1" applyBorder="1" applyAlignment="1">
      <alignment vertical="top" wrapText="1"/>
    </xf>
    <xf numFmtId="0" fontId="12" fillId="2" borderId="4" xfId="0" applyFont="1" applyFill="1" applyBorder="1" applyAlignment="1">
      <alignment vertical="top" wrapText="1"/>
    </xf>
    <xf numFmtId="0" fontId="12" fillId="2" borderId="10" xfId="0" applyFont="1" applyFill="1" applyBorder="1" applyAlignment="1">
      <alignment vertical="top" wrapText="1"/>
    </xf>
    <xf numFmtId="0" fontId="12" fillId="2" borderId="1" xfId="0" applyFont="1" applyFill="1" applyBorder="1" applyAlignment="1">
      <alignment vertical="top" wrapText="1"/>
    </xf>
    <xf numFmtId="0" fontId="12" fillId="5" borderId="4" xfId="0" applyFont="1" applyFill="1" applyBorder="1" applyAlignment="1">
      <alignment vertical="top" wrapText="1"/>
    </xf>
    <xf numFmtId="0" fontId="12" fillId="5" borderId="10" xfId="0" applyFont="1" applyFill="1" applyBorder="1" applyAlignment="1">
      <alignment vertical="top" wrapText="1"/>
    </xf>
    <xf numFmtId="0" fontId="11" fillId="5" borderId="4" xfId="0" applyFont="1" applyFill="1" applyBorder="1" applyAlignment="1">
      <alignment vertical="center" wrapText="1"/>
    </xf>
    <xf numFmtId="0" fontId="11" fillId="13" borderId="4" xfId="0" applyFont="1" applyFill="1" applyBorder="1" applyAlignment="1">
      <alignment vertical="center" wrapText="1"/>
    </xf>
    <xf numFmtId="0" fontId="12" fillId="13" borderId="4" xfId="0" applyFont="1" applyFill="1" applyBorder="1" applyAlignment="1">
      <alignment vertical="top" wrapText="1"/>
    </xf>
    <xf numFmtId="0" fontId="12" fillId="13" borderId="10" xfId="0" applyFont="1" applyFill="1" applyBorder="1" applyAlignment="1">
      <alignment vertical="top" wrapText="1"/>
    </xf>
    <xf numFmtId="0" fontId="28" fillId="14" borderId="4" xfId="0" applyFont="1" applyFill="1" applyBorder="1" applyAlignment="1">
      <alignment vertical="center" wrapText="1"/>
    </xf>
    <xf numFmtId="0" fontId="11" fillId="15" borderId="4" xfId="0" applyFont="1" applyFill="1" applyBorder="1" applyAlignment="1">
      <alignment vertical="center" wrapText="1"/>
    </xf>
    <xf numFmtId="0" fontId="12" fillId="15" borderId="4" xfId="0" applyFont="1" applyFill="1" applyBorder="1" applyAlignment="1">
      <alignment vertical="top" wrapText="1"/>
    </xf>
    <xf numFmtId="0" fontId="12" fillId="15" borderId="10" xfId="0" applyFont="1" applyFill="1" applyBorder="1" applyAlignment="1">
      <alignment vertical="top" wrapText="1"/>
    </xf>
    <xf numFmtId="0" fontId="13" fillId="15" borderId="4" xfId="0" applyFont="1" applyFill="1" applyBorder="1" applyAlignment="1">
      <alignment vertical="top" wrapText="1"/>
    </xf>
    <xf numFmtId="0" fontId="13" fillId="11" borderId="4" xfId="0" applyFont="1" applyFill="1" applyBorder="1" applyAlignment="1">
      <alignment vertical="top" wrapText="1"/>
    </xf>
    <xf numFmtId="0" fontId="11" fillId="11" borderId="8" xfId="0" applyFont="1" applyFill="1" applyBorder="1" applyAlignment="1">
      <alignment vertical="center" wrapText="1"/>
    </xf>
    <xf numFmtId="0" fontId="12" fillId="11" borderId="8" xfId="0" applyFont="1" applyFill="1" applyBorder="1" applyAlignment="1">
      <alignment vertical="top" wrapText="1"/>
    </xf>
    <xf numFmtId="0" fontId="12" fillId="11" borderId="11" xfId="0" applyFont="1" applyFill="1" applyBorder="1" applyAlignment="1">
      <alignment vertical="top" wrapText="1"/>
    </xf>
    <xf numFmtId="0" fontId="11" fillId="16" borderId="4" xfId="0" applyFont="1" applyFill="1" applyBorder="1" applyAlignment="1">
      <alignment vertical="center" wrapText="1"/>
    </xf>
    <xf numFmtId="0" fontId="12" fillId="16" borderId="4" xfId="0" applyFont="1" applyFill="1" applyBorder="1" applyAlignment="1">
      <alignment vertical="top" wrapText="1"/>
    </xf>
    <xf numFmtId="0" fontId="12" fillId="16" borderId="10" xfId="0" applyFont="1" applyFill="1" applyBorder="1" applyAlignment="1">
      <alignment vertical="top" wrapText="1"/>
    </xf>
    <xf numFmtId="0" fontId="11" fillId="2" borderId="4" xfId="0" applyFont="1" applyFill="1" applyBorder="1" applyAlignment="1">
      <alignment vertical="center" wrapText="1"/>
    </xf>
    <xf numFmtId="0" fontId="0" fillId="10" borderId="4" xfId="0" applyFill="1" applyBorder="1" applyAlignment="1">
      <alignment horizontal="center"/>
    </xf>
    <xf numFmtId="0" fontId="12" fillId="17" borderId="4" xfId="0" applyFont="1" applyFill="1" applyBorder="1" applyAlignment="1">
      <alignment vertical="top" wrapText="1"/>
    </xf>
    <xf numFmtId="0" fontId="11" fillId="17" borderId="4" xfId="0" applyFont="1" applyFill="1" applyBorder="1" applyAlignment="1">
      <alignment vertical="center" wrapText="1"/>
    </xf>
    <xf numFmtId="0" fontId="12" fillId="17" borderId="10" xfId="0" applyFont="1" applyFill="1" applyBorder="1" applyAlignment="1">
      <alignment vertical="top" wrapText="1"/>
    </xf>
    <xf numFmtId="0" fontId="12" fillId="17" borderId="6" xfId="0" applyFont="1" applyFill="1" applyBorder="1" applyAlignment="1">
      <alignment vertical="top" wrapText="1"/>
    </xf>
    <xf numFmtId="0" fontId="12" fillId="17" borderId="12" xfId="0" applyFont="1" applyFill="1" applyBorder="1" applyAlignment="1">
      <alignment vertical="top" wrapText="1"/>
    </xf>
    <xf numFmtId="0" fontId="11" fillId="2" borderId="1" xfId="0" applyFont="1" applyFill="1" applyBorder="1" applyAlignment="1">
      <alignment vertical="center" wrapText="1"/>
    </xf>
    <xf numFmtId="0" fontId="12" fillId="2" borderId="23" xfId="0" applyFont="1" applyFill="1" applyBorder="1" applyAlignment="1">
      <alignment vertical="top" wrapText="1"/>
    </xf>
    <xf numFmtId="0" fontId="0" fillId="17" borderId="4" xfId="0" applyFill="1" applyBorder="1" applyAlignment="1">
      <alignment wrapText="1"/>
    </xf>
    <xf numFmtId="0" fontId="0" fillId="18" borderId="4" xfId="0" applyFill="1" applyBorder="1" applyAlignment="1">
      <alignment wrapText="1"/>
    </xf>
    <xf numFmtId="0" fontId="0" fillId="10" borderId="4" xfId="0" applyFill="1" applyBorder="1" applyAlignment="1">
      <alignment wrapText="1"/>
    </xf>
    <xf numFmtId="0" fontId="11" fillId="17" borderId="6" xfId="0" applyFont="1" applyFill="1" applyBorder="1" applyAlignment="1">
      <alignment vertical="center" wrapText="1"/>
    </xf>
    <xf numFmtId="0" fontId="20" fillId="12" borderId="0" xfId="0" applyFont="1" applyFill="1" applyBorder="1" applyAlignment="1">
      <alignment/>
    </xf>
    <xf numFmtId="0" fontId="20" fillId="19" borderId="0" xfId="0" applyFont="1" applyFill="1" applyBorder="1" applyAlignment="1">
      <alignment/>
    </xf>
    <xf numFmtId="0" fontId="0" fillId="20" borderId="0" xfId="0" applyFill="1" applyBorder="1"/>
    <xf numFmtId="0" fontId="8" fillId="21" borderId="21" xfId="0" applyFont="1" applyFill="1" applyBorder="1" applyAlignment="1">
      <alignment/>
    </xf>
    <xf numFmtId="0" fontId="16" fillId="21" borderId="21" xfId="0" applyFont="1" applyFill="1" applyBorder="1" applyAlignment="1">
      <alignment horizontal="center" wrapText="1"/>
    </xf>
    <xf numFmtId="0" fontId="16" fillId="21" borderId="21" xfId="0" applyNumberFormat="1" applyFont="1" applyFill="1" applyBorder="1" applyAlignment="1">
      <alignment horizontal="center" wrapText="1"/>
    </xf>
    <xf numFmtId="0" fontId="16" fillId="21" borderId="21" xfId="0" applyFont="1" applyFill="1" applyBorder="1" applyAlignment="1">
      <alignment horizontal="center"/>
    </xf>
    <xf numFmtId="0" fontId="16" fillId="21" borderId="21" xfId="0" applyNumberFormat="1" applyFont="1" applyFill="1" applyBorder="1" applyAlignment="1">
      <alignment horizontal="center"/>
    </xf>
    <xf numFmtId="0" fontId="18" fillId="21" borderId="0" xfId="0" applyFont="1" applyFill="1" applyBorder="1" applyAlignment="1">
      <alignment horizontal="right"/>
    </xf>
    <xf numFmtId="0" fontId="19" fillId="21" borderId="0" xfId="0" applyFont="1" applyFill="1" applyBorder="1" applyAlignment="1">
      <alignment horizontal="right"/>
    </xf>
    <xf numFmtId="0" fontId="16" fillId="21" borderId="0" xfId="0" applyFont="1" applyFill="1" applyBorder="1" applyAlignment="1">
      <alignment/>
    </xf>
    <xf numFmtId="0" fontId="0" fillId="17" borderId="4" xfId="0" applyFont="1" applyFill="1" applyBorder="1" applyAlignment="1">
      <alignment wrapText="1"/>
    </xf>
    <xf numFmtId="0" fontId="0" fillId="2" borderId="4" xfId="0" applyFont="1" applyFill="1" applyBorder="1" applyAlignment="1">
      <alignment wrapText="1"/>
    </xf>
    <xf numFmtId="0" fontId="0" fillId="5" borderId="4" xfId="0" applyFont="1" applyFill="1" applyBorder="1" applyAlignment="1">
      <alignment wrapText="1"/>
    </xf>
    <xf numFmtId="0" fontId="0" fillId="18" borderId="4" xfId="0" applyFont="1" applyFill="1" applyBorder="1" applyAlignment="1">
      <alignment wrapText="1"/>
    </xf>
    <xf numFmtId="0" fontId="0" fillId="10" borderId="4" xfId="0" applyFont="1" applyFill="1" applyBorder="1" applyAlignment="1">
      <alignment wrapText="1"/>
    </xf>
    <xf numFmtId="0" fontId="0" fillId="3" borderId="4" xfId="0" applyFont="1" applyFill="1" applyBorder="1" applyAlignment="1">
      <alignment wrapText="1"/>
    </xf>
    <xf numFmtId="0" fontId="0" fillId="0" borderId="0" xfId="0" applyFont="1" applyAlignment="1">
      <alignment wrapText="1"/>
    </xf>
    <xf numFmtId="0" fontId="14" fillId="18" borderId="4" xfId="0" applyFont="1" applyFill="1" applyBorder="1" applyAlignment="1">
      <alignment wrapText="1"/>
    </xf>
    <xf numFmtId="0" fontId="14" fillId="10" borderId="4" xfId="0" applyFont="1" applyFill="1" applyBorder="1" applyAlignment="1">
      <alignment wrapText="1"/>
    </xf>
    <xf numFmtId="0" fontId="0" fillId="16" borderId="4" xfId="0" applyFill="1" applyBorder="1" applyAlignment="1">
      <alignment wrapText="1"/>
    </xf>
    <xf numFmtId="0" fontId="0" fillId="16" borderId="4" xfId="0" applyFont="1" applyFill="1" applyBorder="1" applyAlignment="1">
      <alignment wrapText="1"/>
    </xf>
    <xf numFmtId="9" fontId="0" fillId="19" borderId="0" xfId="0" applyNumberFormat="1" applyFont="1" applyFill="1" applyBorder="1" applyAlignment="1">
      <alignment horizontal="center"/>
    </xf>
    <xf numFmtId="9" fontId="20" fillId="0" borderId="20" xfId="0" applyNumberFormat="1" applyFont="1" applyFill="1" applyBorder="1" applyAlignment="1">
      <alignment horizontal="center"/>
    </xf>
    <xf numFmtId="9" fontId="16" fillId="7" borderId="0" xfId="0" applyNumberFormat="1" applyFont="1" applyFill="1" applyBorder="1" applyAlignment="1">
      <alignment horizontal="center"/>
    </xf>
    <xf numFmtId="9" fontId="22" fillId="7" borderId="0" xfId="0" applyNumberFormat="1" applyFont="1" applyFill="1" applyBorder="1" applyAlignment="1">
      <alignment horizontal="center"/>
    </xf>
    <xf numFmtId="9" fontId="0" fillId="12" borderId="0" xfId="0" applyNumberFormat="1" applyFont="1" applyFill="1" applyBorder="1" applyAlignment="1">
      <alignment horizontal="center"/>
    </xf>
    <xf numFmtId="9" fontId="0" fillId="5" borderId="0" xfId="0" applyNumberFormat="1" applyFont="1" applyFill="1" applyBorder="1" applyAlignment="1">
      <alignment horizontal="center"/>
    </xf>
    <xf numFmtId="9" fontId="0" fillId="4" borderId="0" xfId="0" applyNumberFormat="1" applyFont="1" applyFill="1" applyBorder="1" applyAlignment="1">
      <alignment horizontal="center"/>
    </xf>
    <xf numFmtId="0" fontId="9" fillId="0" borderId="21" xfId="0" applyFont="1" applyFill="1" applyBorder="1" applyAlignment="1">
      <alignment horizontal="center"/>
    </xf>
    <xf numFmtId="9" fontId="20" fillId="0" borderId="19" xfId="0" applyNumberFormat="1" applyFont="1" applyFill="1" applyBorder="1" applyAlignment="1">
      <alignment horizontal="center"/>
    </xf>
    <xf numFmtId="0" fontId="21" fillId="6" borderId="20" xfId="0" applyFont="1" applyFill="1" applyBorder="1" applyAlignment="1">
      <alignment horizontal="left"/>
    </xf>
    <xf numFmtId="0" fontId="0" fillId="0" borderId="20" xfId="0" applyFont="1" applyFill="1" applyBorder="1" applyAlignment="1">
      <alignment/>
    </xf>
    <xf numFmtId="0" fontId="10" fillId="0" borderId="0"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center"/>
    </xf>
    <xf numFmtId="0" fontId="11" fillId="10" borderId="6" xfId="0" applyFont="1" applyFill="1" applyBorder="1" applyAlignment="1">
      <alignment horizontal="center" vertical="top" wrapText="1"/>
    </xf>
    <xf numFmtId="164" fontId="29" fillId="0" borderId="1" xfId="0" applyNumberFormat="1" applyFont="1" applyBorder="1" applyAlignment="1">
      <alignment wrapText="1"/>
    </xf>
    <xf numFmtId="164" fontId="29" fillId="0" borderId="4" xfId="0" applyNumberFormat="1" applyFont="1" applyBorder="1" applyAlignment="1">
      <alignment wrapText="1"/>
    </xf>
    <xf numFmtId="0" fontId="29" fillId="0" borderId="4" xfId="0" applyFont="1" applyBorder="1" applyAlignment="1">
      <alignment wrapText="1"/>
    </xf>
    <xf numFmtId="0" fontId="29" fillId="17" borderId="4" xfId="0" applyFont="1" applyFill="1" applyBorder="1" applyAlignment="1">
      <alignment wrapText="1"/>
    </xf>
    <xf numFmtId="0" fontId="11" fillId="10" borderId="24" xfId="0" applyFont="1" applyFill="1" applyBorder="1" applyAlignment="1">
      <alignment horizontal="center" vertical="top" wrapText="1"/>
    </xf>
    <xf numFmtId="0" fontId="30" fillId="17" borderId="4" xfId="0" applyFont="1" applyFill="1" applyBorder="1" applyAlignment="1">
      <alignment wrapText="1"/>
    </xf>
    <xf numFmtId="0" fontId="31" fillId="2" borderId="4" xfId="0" applyFont="1" applyFill="1" applyBorder="1" applyAlignment="1">
      <alignment wrapText="1"/>
    </xf>
    <xf numFmtId="0" fontId="30" fillId="2" borderId="4" xfId="0" applyFont="1" applyFill="1" applyBorder="1" applyAlignment="1">
      <alignment wrapText="1"/>
    </xf>
    <xf numFmtId="0" fontId="30" fillId="5" borderId="1" xfId="0" applyFont="1" applyFill="1" applyBorder="1" applyAlignment="1">
      <alignment wrapText="1"/>
    </xf>
    <xf numFmtId="0" fontId="31" fillId="18" borderId="4" xfId="0" applyFont="1" applyFill="1" applyBorder="1" applyAlignment="1">
      <alignment wrapText="1"/>
    </xf>
    <xf numFmtId="0" fontId="30" fillId="18" borderId="4" xfId="0" applyFont="1" applyFill="1" applyBorder="1" applyAlignment="1">
      <alignment wrapText="1"/>
    </xf>
    <xf numFmtId="0" fontId="30" fillId="16" borderId="4" xfId="0" applyFont="1" applyFill="1" applyBorder="1" applyAlignment="1">
      <alignment wrapText="1"/>
    </xf>
    <xf numFmtId="0" fontId="30" fillId="10" borderId="4" xfId="0" applyFont="1" applyFill="1" applyBorder="1" applyAlignment="1">
      <alignment wrapText="1"/>
    </xf>
    <xf numFmtId="0" fontId="30" fillId="3" borderId="4" xfId="0" applyFont="1" applyFill="1" applyBorder="1" applyAlignment="1">
      <alignment wrapText="1"/>
    </xf>
    <xf numFmtId="0" fontId="32" fillId="5" borderId="4" xfId="0" applyFont="1" applyFill="1" applyBorder="1" applyAlignment="1">
      <alignment vertical="top" wrapText="1"/>
    </xf>
    <xf numFmtId="0" fontId="32" fillId="12" borderId="4" xfId="0" applyFont="1" applyFill="1" applyBorder="1" applyAlignment="1">
      <alignment vertical="top" wrapText="1"/>
    </xf>
    <xf numFmtId="0" fontId="32" fillId="4" borderId="4" xfId="0" applyFont="1" applyFill="1" applyBorder="1" applyAlignment="1">
      <alignment vertical="top" wrapText="1"/>
    </xf>
    <xf numFmtId="0" fontId="32" fillId="13" borderId="4" xfId="0" applyFont="1" applyFill="1" applyBorder="1" applyAlignment="1">
      <alignment vertical="top" wrapText="1"/>
    </xf>
    <xf numFmtId="0" fontId="32" fillId="9" borderId="4" xfId="0" applyFont="1" applyFill="1" applyBorder="1" applyAlignment="1">
      <alignment vertical="top" wrapText="1"/>
    </xf>
    <xf numFmtId="0" fontId="33" fillId="13" borderId="4" xfId="0" applyFont="1" applyFill="1" applyBorder="1" applyAlignment="1">
      <alignment vertical="top" wrapText="1"/>
    </xf>
    <xf numFmtId="0" fontId="32" fillId="15" borderId="4" xfId="0" applyFont="1" applyFill="1" applyBorder="1" applyAlignment="1">
      <alignment vertical="top" wrapText="1"/>
    </xf>
    <xf numFmtId="0" fontId="32" fillId="11" borderId="4" xfId="0" applyFont="1" applyFill="1" applyBorder="1" applyAlignment="1">
      <alignment vertical="top" wrapText="1"/>
    </xf>
    <xf numFmtId="0" fontId="33" fillId="11" borderId="4" xfId="0" applyFont="1" applyFill="1" applyBorder="1" applyAlignment="1">
      <alignment vertical="top" wrapText="1"/>
    </xf>
    <xf numFmtId="0" fontId="33" fillId="15" borderId="4" xfId="0" applyFont="1" applyFill="1" applyBorder="1" applyAlignment="1">
      <alignment vertical="top" wrapText="1"/>
    </xf>
    <xf numFmtId="0" fontId="33" fillId="11" borderId="8" xfId="0" applyFont="1" applyFill="1" applyBorder="1" applyAlignment="1">
      <alignment vertical="top" wrapText="1"/>
    </xf>
    <xf numFmtId="0" fontId="32" fillId="11" borderId="8" xfId="0" applyFont="1" applyFill="1" applyBorder="1" applyAlignment="1">
      <alignment vertical="top" wrapText="1"/>
    </xf>
    <xf numFmtId="0" fontId="32" fillId="16" borderId="4" xfId="0" applyFont="1" applyFill="1" applyBorder="1" applyAlignment="1">
      <alignment vertical="top" wrapText="1"/>
    </xf>
    <xf numFmtId="0" fontId="32" fillId="10" borderId="4" xfId="0" applyFont="1" applyFill="1" applyBorder="1" applyAlignment="1">
      <alignment vertical="top" wrapText="1"/>
    </xf>
    <xf numFmtId="0" fontId="33" fillId="10" borderId="4" xfId="0" applyFont="1" applyFill="1" applyBorder="1" applyAlignment="1">
      <alignment vertical="top" wrapText="1"/>
    </xf>
    <xf numFmtId="0" fontId="32" fillId="2" borderId="1" xfId="0" applyFont="1" applyFill="1" applyBorder="1" applyAlignment="1">
      <alignment vertical="top" wrapText="1"/>
    </xf>
    <xf numFmtId="0" fontId="32" fillId="17" borderId="4" xfId="0" applyFont="1" applyFill="1" applyBorder="1" applyAlignment="1">
      <alignment vertical="top" wrapText="1"/>
    </xf>
    <xf numFmtId="0" fontId="32" fillId="2" borderId="4" xfId="0" applyFont="1" applyFill="1" applyBorder="1" applyAlignment="1">
      <alignment vertical="top" wrapText="1"/>
    </xf>
    <xf numFmtId="0" fontId="32" fillId="17" borderId="6" xfId="0" applyFont="1" applyFill="1" applyBorder="1" applyAlignment="1">
      <alignment vertical="top" wrapText="1"/>
    </xf>
    <xf numFmtId="0" fontId="11" fillId="10" borderId="25" xfId="0" applyFont="1" applyFill="1" applyBorder="1" applyAlignment="1">
      <alignment horizontal="center" vertical="top" wrapText="1"/>
    </xf>
    <xf numFmtId="0" fontId="11" fillId="10" borderId="26" xfId="0" applyFont="1" applyFill="1" applyBorder="1" applyAlignment="1">
      <alignment horizontal="center" vertical="top" wrapText="1"/>
    </xf>
    <xf numFmtId="0" fontId="11" fillId="10" borderId="27" xfId="0" applyFont="1" applyFill="1" applyBorder="1" applyAlignment="1">
      <alignment horizontal="center" vertical="top" wrapText="1"/>
    </xf>
    <xf numFmtId="0" fontId="11" fillId="10" borderId="5" xfId="0" applyFont="1" applyFill="1" applyBorder="1" applyAlignment="1">
      <alignment horizontal="center" vertical="top" wrapText="1"/>
    </xf>
    <xf numFmtId="0" fontId="11" fillId="10" borderId="28" xfId="0" applyFont="1" applyFill="1" applyBorder="1" applyAlignment="1">
      <alignment horizontal="center" vertical="top" wrapText="1"/>
    </xf>
    <xf numFmtId="0" fontId="11" fillId="10" borderId="29" xfId="0" applyFont="1" applyFill="1" applyBorder="1" applyAlignment="1">
      <alignment horizontal="center" vertical="top" wrapText="1"/>
    </xf>
    <xf numFmtId="0" fontId="11" fillId="10" borderId="30" xfId="0" applyFont="1" applyFill="1" applyBorder="1" applyAlignment="1">
      <alignment horizontal="center" vertical="top" wrapText="1"/>
    </xf>
    <xf numFmtId="0" fontId="11" fillId="10" borderId="31" xfId="0" applyFont="1" applyFill="1" applyBorder="1" applyAlignment="1">
      <alignment horizontal="center" vertical="top" wrapText="1"/>
    </xf>
    <xf numFmtId="0" fontId="11" fillId="10" borderId="32" xfId="0" applyFont="1" applyFill="1" applyBorder="1" applyAlignment="1">
      <alignment horizontal="center" vertical="top" wrapText="1"/>
    </xf>
    <xf numFmtId="0" fontId="11" fillId="10" borderId="33" xfId="0" applyFont="1" applyFill="1" applyBorder="1" applyAlignment="1">
      <alignment horizontal="center" vertical="top" wrapText="1"/>
    </xf>
    <xf numFmtId="0" fontId="11" fillId="10" borderId="12" xfId="0" applyFont="1" applyFill="1" applyBorder="1" applyAlignment="1">
      <alignment horizontal="center" vertical="top" wrapText="1"/>
    </xf>
    <xf numFmtId="0" fontId="11" fillId="5" borderId="34" xfId="0" applyFont="1" applyFill="1" applyBorder="1" applyAlignment="1">
      <alignment vertical="center" wrapText="1"/>
    </xf>
    <xf numFmtId="0" fontId="12" fillId="5" borderId="1" xfId="0" applyFont="1" applyFill="1" applyBorder="1" applyAlignment="1">
      <alignment vertical="top" wrapText="1"/>
    </xf>
    <xf numFmtId="0" fontId="32" fillId="5" borderId="1" xfId="0" applyFont="1" applyFill="1" applyBorder="1" applyAlignment="1">
      <alignment vertical="top" wrapText="1"/>
    </xf>
    <xf numFmtId="0" fontId="12" fillId="5" borderId="23" xfId="0" applyFont="1" applyFill="1" applyBorder="1" applyAlignment="1">
      <alignment vertical="top" wrapText="1"/>
    </xf>
    <xf numFmtId="0" fontId="0" fillId="10" borderId="1" xfId="0" applyFill="1" applyBorder="1" applyAlignment="1">
      <alignment horizontal="center"/>
    </xf>
    <xf numFmtId="0" fontId="11" fillId="0" borderId="26" xfId="0" applyFont="1" applyBorder="1" applyAlignment="1">
      <alignment horizontal="center" vertical="top" wrapText="1"/>
    </xf>
    <xf numFmtId="0" fontId="11" fillId="0" borderId="35" xfId="0" applyFont="1" applyBorder="1" applyAlignment="1">
      <alignment horizontal="center" vertical="top" wrapText="1"/>
    </xf>
    <xf numFmtId="0" fontId="25" fillId="0" borderId="24" xfId="0" applyFont="1" applyBorder="1" applyAlignment="1">
      <alignment horizontal="center" vertical="top" wrapText="1"/>
    </xf>
    <xf numFmtId="0" fontId="25" fillId="0" borderId="27" xfId="0" applyFont="1" applyBorder="1" applyAlignment="1">
      <alignment vertical="top" wrapText="1"/>
    </xf>
    <xf numFmtId="0" fontId="25" fillId="0" borderId="26" xfId="0" applyFont="1" applyBorder="1" applyAlignment="1">
      <alignment horizontal="center" vertical="top" wrapText="1"/>
    </xf>
    <xf numFmtId="0" fontId="25" fillId="0" borderId="33" xfId="0" applyFont="1" applyBorder="1" applyAlignment="1">
      <alignment horizontal="center" vertical="top" wrapText="1"/>
    </xf>
    <xf numFmtId="0" fontId="25" fillId="0" borderId="27" xfId="0" applyFont="1" applyBorder="1" applyAlignment="1">
      <alignment horizontal="center" vertical="top" wrapText="1"/>
    </xf>
    <xf numFmtId="0" fontId="15" fillId="20" borderId="0" xfId="0" applyFont="1" applyFill="1" applyBorder="1" applyAlignment="1">
      <alignment horizontal="center"/>
    </xf>
    <xf numFmtId="0" fontId="0" fillId="20" borderId="0" xfId="0" applyFill="1" applyAlignment="1">
      <alignment horizontal="center"/>
    </xf>
    <xf numFmtId="0" fontId="15" fillId="8" borderId="0" xfId="0" applyFont="1" applyFill="1" applyBorder="1" applyAlignment="1">
      <alignment horizontal="center"/>
    </xf>
    <xf numFmtId="0" fontId="0" fillId="8" borderId="0" xfId="0" applyFill="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center" wrapText="1"/>
    </xf>
    <xf numFmtId="0" fontId="10" fillId="0" borderId="38" xfId="0" applyFont="1" applyBorder="1" applyAlignment="1">
      <alignment horizontal="center" wrapText="1"/>
    </xf>
    <xf numFmtId="0" fontId="11" fillId="0" borderId="36" xfId="0" applyFont="1" applyBorder="1" applyAlignment="1">
      <alignment horizontal="center"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2" borderId="4" xfId="0" applyFill="1" applyBorder="1" applyAlignment="1">
      <alignment horizontal="center" vertical="center" wrapText="1"/>
    </xf>
    <xf numFmtId="0" fontId="0" fillId="16" borderId="8" xfId="0" applyFill="1" applyBorder="1" applyAlignment="1">
      <alignment horizontal="center" vertical="center" wrapText="1"/>
    </xf>
    <xf numFmtId="0" fontId="0" fillId="16" borderId="22" xfId="0" applyFill="1" applyBorder="1" applyAlignment="1">
      <alignment horizontal="center" vertical="center" wrapText="1"/>
    </xf>
    <xf numFmtId="0" fontId="0" fillId="16" borderId="1" xfId="0" applyFill="1" applyBorder="1" applyAlignment="1">
      <alignment horizontal="center" vertical="center" wrapText="1"/>
    </xf>
    <xf numFmtId="0" fontId="0" fillId="19" borderId="4" xfId="0" applyFill="1" applyBorder="1" applyAlignment="1">
      <alignment horizontal="center" vertical="center" wrapText="1"/>
    </xf>
    <xf numFmtId="0" fontId="0" fillId="18" borderId="8" xfId="0" applyFill="1" applyBorder="1" applyAlignment="1">
      <alignment horizontal="center" vertical="center" wrapText="1"/>
    </xf>
    <xf numFmtId="0" fontId="0" fillId="18" borderId="22" xfId="0" applyFill="1" applyBorder="1" applyAlignment="1">
      <alignment horizontal="center" vertical="center" wrapText="1"/>
    </xf>
    <xf numFmtId="0" fontId="0" fillId="18" borderId="1" xfId="0" applyFill="1" applyBorder="1" applyAlignment="1">
      <alignment horizontal="center" vertical="center" wrapText="1"/>
    </xf>
    <xf numFmtId="0" fontId="0" fillId="0" borderId="38" xfId="0" applyFont="1" applyBorder="1" applyAlignment="1">
      <alignment horizontal="center"/>
    </xf>
    <xf numFmtId="0" fontId="11" fillId="2" borderId="39" xfId="0" applyFont="1" applyFill="1" applyBorder="1" applyAlignment="1">
      <alignment vertical="center" wrapText="1"/>
    </xf>
    <xf numFmtId="0" fontId="11" fillId="2" borderId="30" xfId="0" applyFont="1" applyFill="1" applyBorder="1" applyAlignment="1">
      <alignment vertical="center" wrapText="1"/>
    </xf>
    <xf numFmtId="0" fontId="11" fillId="13" borderId="7" xfId="0" applyFont="1" applyFill="1" applyBorder="1" applyAlignment="1">
      <alignment vertical="center" wrapText="1"/>
    </xf>
    <xf numFmtId="0" fontId="11" fillId="13" borderId="39" xfId="0" applyFont="1" applyFill="1" applyBorder="1" applyAlignment="1">
      <alignment vertical="center" wrapText="1"/>
    </xf>
    <xf numFmtId="0" fontId="11" fillId="13" borderId="9" xfId="0" applyFont="1" applyFill="1" applyBorder="1" applyAlignment="1">
      <alignment vertical="center" wrapText="1"/>
    </xf>
    <xf numFmtId="0" fontId="11" fillId="15" borderId="7" xfId="0" applyFont="1" applyFill="1" applyBorder="1" applyAlignment="1">
      <alignment vertical="center" wrapText="1"/>
    </xf>
    <xf numFmtId="0" fontId="11" fillId="15" borderId="39" xfId="0" applyFont="1" applyFill="1" applyBorder="1" applyAlignment="1">
      <alignment vertical="center" wrapText="1"/>
    </xf>
    <xf numFmtId="0" fontId="11" fillId="16" borderId="4" xfId="0" applyFont="1" applyFill="1" applyBorder="1" applyAlignment="1">
      <alignment vertical="center" wrapText="1"/>
    </xf>
    <xf numFmtId="0" fontId="11" fillId="18" borderId="39" xfId="0" applyFont="1" applyFill="1" applyBorder="1" applyAlignment="1">
      <alignment vertical="center" wrapText="1"/>
    </xf>
    <xf numFmtId="0" fontId="11" fillId="18" borderId="9" xfId="0" applyFont="1" applyFill="1" applyBorder="1" applyAlignment="1">
      <alignment vertical="center" wrapText="1"/>
    </xf>
    <xf numFmtId="0" fontId="11" fillId="12" borderId="7" xfId="0" applyFont="1" applyFill="1" applyBorder="1" applyAlignment="1">
      <alignment vertical="center" wrapText="1"/>
    </xf>
    <xf numFmtId="0" fontId="11" fillId="12" borderId="39" xfId="0" applyFont="1" applyFill="1" applyBorder="1" applyAlignment="1">
      <alignment vertical="center" wrapText="1"/>
    </xf>
    <xf numFmtId="0" fontId="11" fillId="12" borderId="9" xfId="0" applyFont="1" applyFill="1" applyBorder="1" applyAlignment="1">
      <alignment vertical="center" wrapText="1"/>
    </xf>
    <xf numFmtId="0" fontId="6" fillId="0" borderId="36" xfId="0" applyNumberFormat="1" applyFont="1" applyBorder="1" applyAlignment="1">
      <alignment horizontal="center" vertical="top" wrapText="1"/>
    </xf>
    <xf numFmtId="0" fontId="0" fillId="0" borderId="37" xfId="0" applyBorder="1"/>
    <xf numFmtId="0" fontId="0" fillId="0" borderId="38" xfId="0" applyBorder="1"/>
    <xf numFmtId="0" fontId="0" fillId="0" borderId="40" xfId="0" applyNumberFormat="1" applyBorder="1" applyAlignment="1">
      <alignment vertical="top" wrapText="1"/>
    </xf>
    <xf numFmtId="0" fontId="0" fillId="0" borderId="28" xfId="0" applyNumberFormat="1" applyBorder="1" applyAlignment="1">
      <alignment vertical="top" wrapText="1"/>
    </xf>
    <xf numFmtId="0" fontId="0" fillId="0" borderId="37" xfId="0" applyBorder="1" applyAlignment="1">
      <alignment/>
    </xf>
    <xf numFmtId="0" fontId="0" fillId="0" borderId="38" xfId="0" applyBorder="1" applyAlignment="1">
      <alignment/>
    </xf>
    <xf numFmtId="0" fontId="10" fillId="10" borderId="36" xfId="0" applyFont="1" applyFill="1" applyBorder="1" applyAlignment="1">
      <alignment horizontal="center" wrapText="1"/>
    </xf>
    <xf numFmtId="0" fontId="10" fillId="10" borderId="37" xfId="0" applyFont="1" applyFill="1" applyBorder="1" applyAlignment="1">
      <alignment horizontal="center" wrapText="1"/>
    </xf>
    <xf numFmtId="0" fontId="10" fillId="10" borderId="38" xfId="0" applyFont="1" applyFill="1" applyBorder="1" applyAlignment="1">
      <alignment horizontal="center" wrapText="1"/>
    </xf>
    <xf numFmtId="0" fontId="10" fillId="10" borderId="26" xfId="0" applyFont="1" applyFill="1" applyBorder="1" applyAlignment="1">
      <alignment horizontal="center" wrapText="1"/>
    </xf>
    <xf numFmtId="0" fontId="0" fillId="10" borderId="24" xfId="0" applyFont="1" applyFill="1" applyBorder="1" applyAlignment="1">
      <alignment horizontal="center" wrapText="1"/>
    </xf>
    <xf numFmtId="0" fontId="0" fillId="10" borderId="27" xfId="0" applyFont="1" applyFill="1" applyBorder="1" applyAlignment="1">
      <alignment horizontal="center"/>
    </xf>
    <xf numFmtId="0" fontId="10" fillId="0" borderId="0"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center"/>
    </xf>
    <xf numFmtId="0" fontId="10" fillId="10" borderId="24" xfId="0" applyFont="1" applyFill="1" applyBorder="1" applyAlignment="1">
      <alignment horizontal="center" wrapText="1"/>
    </xf>
    <xf numFmtId="0" fontId="10" fillId="10" borderId="27" xfId="0" applyFont="1" applyFill="1" applyBorder="1" applyAlignment="1">
      <alignment horizontal="center" wrapText="1"/>
    </xf>
    <xf numFmtId="0" fontId="10" fillId="10" borderId="33" xfId="0" applyFont="1" applyFill="1" applyBorder="1" applyAlignment="1">
      <alignment horizontal="center" wrapText="1"/>
    </xf>
    <xf numFmtId="0" fontId="0" fillId="10" borderId="37" xfId="0" applyFont="1" applyFill="1" applyBorder="1" applyAlignment="1">
      <alignment horizontal="center" wrapText="1"/>
    </xf>
    <xf numFmtId="0" fontId="0" fillId="10" borderId="38" xfId="0" applyFont="1" applyFill="1" applyBorder="1" applyAlignment="1">
      <alignment horizontal="center"/>
    </xf>
  </cellXfs>
  <cellStyles count="194">
    <cellStyle name="Normal" xfId="0"/>
    <cellStyle name="Percent" xfId="15"/>
    <cellStyle name="Currency" xfId="16"/>
    <cellStyle name="Currency [0]" xfId="17"/>
    <cellStyle name="Comma" xfId="18"/>
    <cellStyle name="Comma [0]" xfId="19"/>
    <cellStyle name="Lien hypertexte" xfId="20"/>
    <cellStyle name="Lien hypertexte visité" xfId="21"/>
    <cellStyle name="Lien hypertexte" xfId="22"/>
    <cellStyle name="Lien hypertexte visité" xfId="23"/>
    <cellStyle name="Lien hypertexte" xfId="24"/>
    <cellStyle name="Lien hypertexte visité" xfId="25"/>
    <cellStyle name="Lien hypertexte" xfId="26"/>
    <cellStyle name="Lien hypertexte visité" xfId="27"/>
    <cellStyle name="Lien hypertexte" xfId="28"/>
    <cellStyle name="Lien hypertexte visité" xfId="29"/>
    <cellStyle name="Lien hypertexte" xfId="30"/>
    <cellStyle name="Lien hypertexte visité" xfId="31"/>
    <cellStyle name="Lien hypertexte" xfId="32"/>
    <cellStyle name="Lien hypertexte visité" xfId="33"/>
    <cellStyle name="Lien hypertexte" xfId="34"/>
    <cellStyle name="Lien hypertexte visité" xfId="35"/>
    <cellStyle name="Lien hypertexte" xfId="36"/>
    <cellStyle name="Lien hypertexte visité" xfId="37"/>
    <cellStyle name="Lien hypertexte" xfId="38"/>
    <cellStyle name="Lien hypertexte visité" xfId="39"/>
    <cellStyle name="Lien hypertexte" xfId="40"/>
    <cellStyle name="Lien hypertexte visité" xfId="41"/>
    <cellStyle name="Lien hypertexte" xfId="42"/>
    <cellStyle name="Lien hypertexte visité" xfId="43"/>
    <cellStyle name="Lien hypertexte" xfId="44"/>
    <cellStyle name="Lien hypertexte visité" xfId="45"/>
    <cellStyle name="Lien hypertexte" xfId="46"/>
    <cellStyle name="Lien hypertexte visité" xfId="47"/>
    <cellStyle name="Lien hypertexte" xfId="48"/>
    <cellStyle name="Lien hypertexte visité" xfId="49"/>
    <cellStyle name="Lien hypertexte" xfId="50"/>
    <cellStyle name="Lien hypertexte visité" xfId="51"/>
    <cellStyle name="Lien hypertexte" xfId="52"/>
    <cellStyle name="Lien hypertexte visité" xfId="53"/>
    <cellStyle name="Lien hypertexte" xfId="54"/>
    <cellStyle name="Lien hypertexte visité" xfId="55"/>
    <cellStyle name="Lien hypertexte" xfId="56"/>
    <cellStyle name="Lien hypertexte visité" xfId="57"/>
    <cellStyle name="Lien hypertexte" xfId="58"/>
    <cellStyle name="Lien hypertexte visité" xfId="59"/>
    <cellStyle name="Lien hypertexte" xfId="60"/>
    <cellStyle name="Lien hypertexte visité" xfId="61"/>
    <cellStyle name="Lien hypertexte" xfId="62"/>
    <cellStyle name="Lien hypertexte visité" xfId="63"/>
    <cellStyle name="Lien hypertexte" xfId="64"/>
    <cellStyle name="Lien hypertexte visité" xfId="65"/>
    <cellStyle name="Lien hypertexte" xfId="66"/>
    <cellStyle name="Lien hypertexte visité" xfId="67"/>
    <cellStyle name="Lien hypertexte" xfId="68"/>
    <cellStyle name="Lien hypertexte visité" xfId="69"/>
    <cellStyle name="Lien hypertexte" xfId="70"/>
    <cellStyle name="Lien hypertexte visité" xfId="71"/>
    <cellStyle name="Lien hypertexte" xfId="72"/>
    <cellStyle name="Lien hypertexte visité" xfId="73"/>
    <cellStyle name="Lien hypertexte" xfId="74"/>
    <cellStyle name="Lien hypertexte visité" xfId="75"/>
    <cellStyle name="Lien hypertexte" xfId="76"/>
    <cellStyle name="Lien hypertexte visité" xfId="77"/>
    <cellStyle name="Lien hypertexte" xfId="78"/>
    <cellStyle name="Lien hypertexte visité" xfId="79"/>
    <cellStyle name="Lien hypertexte" xfId="80"/>
    <cellStyle name="Lien hypertexte visité" xfId="81"/>
    <cellStyle name="Lien hypertexte" xfId="82"/>
    <cellStyle name="Lien hypertexte visité" xfId="83"/>
    <cellStyle name="Lien hypertexte" xfId="84"/>
    <cellStyle name="Lien hypertexte visité" xfId="85"/>
    <cellStyle name="Lien hypertexte" xfId="86"/>
    <cellStyle name="Lien hypertexte visité" xfId="87"/>
    <cellStyle name="Lien hypertexte" xfId="88"/>
    <cellStyle name="Lien hypertexte visité" xfId="89"/>
    <cellStyle name="Lien hypertexte" xfId="90"/>
    <cellStyle name="Lien hypertexte visité" xfId="91"/>
    <cellStyle name="Lien hypertexte" xfId="92"/>
    <cellStyle name="Lien hypertexte visité" xfId="93"/>
    <cellStyle name="Lien hypertexte" xfId="94"/>
    <cellStyle name="Lien hypertexte visité" xfId="95"/>
    <cellStyle name="Lien hypertexte" xfId="96"/>
    <cellStyle name="Lien hypertexte visité" xfId="97"/>
    <cellStyle name="Lien hypertexte" xfId="98"/>
    <cellStyle name="Lien hypertexte visité" xfId="99"/>
    <cellStyle name="Lien hypertexte" xfId="100"/>
    <cellStyle name="Lien hypertexte visité" xfId="101"/>
    <cellStyle name="Lien hypertexte" xfId="102"/>
    <cellStyle name="Lien hypertexte visité" xfId="103"/>
    <cellStyle name="Lien hypertexte" xfId="104"/>
    <cellStyle name="Lien hypertexte visité" xfId="105"/>
    <cellStyle name="Lien hypertexte" xfId="106"/>
    <cellStyle name="Lien hypertexte visité" xfId="107"/>
    <cellStyle name="Lien hypertexte" xfId="108"/>
    <cellStyle name="Lien hypertexte visité" xfId="109"/>
    <cellStyle name="Lien hypertexte" xfId="110"/>
    <cellStyle name="Lien hypertexte visité" xfId="111"/>
    <cellStyle name="Lien hypertexte" xfId="112"/>
    <cellStyle name="Lien hypertexte visité" xfId="113"/>
    <cellStyle name="Lien hypertexte" xfId="114"/>
    <cellStyle name="Lien hypertexte visité" xfId="115"/>
    <cellStyle name="Lien hypertexte" xfId="116"/>
    <cellStyle name="Lien hypertexte visité" xfId="117"/>
    <cellStyle name="Lien hypertexte" xfId="118"/>
    <cellStyle name="Lien hypertexte visité" xfId="119"/>
    <cellStyle name="Lien hypertexte" xfId="120"/>
    <cellStyle name="Lien hypertexte visité" xfId="121"/>
    <cellStyle name="Lien hypertexte" xfId="122"/>
    <cellStyle name="Lien hypertexte visité" xfId="123"/>
    <cellStyle name="Lien hypertexte" xfId="124"/>
    <cellStyle name="Lien hypertexte visité" xfId="125"/>
    <cellStyle name="Lien hypertexte" xfId="126"/>
    <cellStyle name="Lien hypertexte visité" xfId="127"/>
    <cellStyle name="Lien hypertexte" xfId="128"/>
    <cellStyle name="Lien hypertexte visité" xfId="129"/>
    <cellStyle name="Lien hypertexte" xfId="130"/>
    <cellStyle name="Lien hypertexte visité" xfId="131"/>
    <cellStyle name="Lien hypertexte" xfId="132"/>
    <cellStyle name="Lien hypertexte visité" xfId="133"/>
    <cellStyle name="Lien hypertexte" xfId="134"/>
    <cellStyle name="Lien hypertexte visité" xfId="135"/>
    <cellStyle name="Lien hypertexte" xfId="136"/>
    <cellStyle name="Lien hypertexte visité" xfId="137"/>
    <cellStyle name="Lien hypertexte" xfId="138"/>
    <cellStyle name="Lien hypertexte visité" xfId="139"/>
    <cellStyle name="Lien hypertexte" xfId="140"/>
    <cellStyle name="Lien hypertexte visité" xfId="141"/>
    <cellStyle name="Lien hypertexte" xfId="142"/>
    <cellStyle name="Lien hypertexte visité" xfId="143"/>
    <cellStyle name="Lien hypertexte" xfId="144"/>
    <cellStyle name="Lien hypertexte visité" xfId="145"/>
    <cellStyle name="Lien hypertexte" xfId="146"/>
    <cellStyle name="Lien hypertexte visité" xfId="147"/>
    <cellStyle name="Lien hypertexte" xfId="148"/>
    <cellStyle name="Lien hypertexte visité" xfId="149"/>
    <cellStyle name="Lien hypertexte" xfId="150"/>
    <cellStyle name="Lien hypertexte visité" xfId="151"/>
    <cellStyle name="Lien hypertexte" xfId="152"/>
    <cellStyle name="Lien hypertexte visité" xfId="153"/>
    <cellStyle name="Lien hypertexte" xfId="154"/>
    <cellStyle name="Lien hypertexte visité" xfId="155"/>
    <cellStyle name="Lien hypertexte" xfId="156"/>
    <cellStyle name="Lien hypertexte visité" xfId="157"/>
    <cellStyle name="Lien hypertexte" xfId="158"/>
    <cellStyle name="Lien hypertexte visité" xfId="159"/>
    <cellStyle name="Lien hypertexte" xfId="160"/>
    <cellStyle name="Lien hypertexte visité" xfId="161"/>
    <cellStyle name="Lien hypertexte" xfId="162"/>
    <cellStyle name="Lien hypertexte visité" xfId="163"/>
    <cellStyle name="Lien hypertexte" xfId="164"/>
    <cellStyle name="Lien hypertexte visité" xfId="165"/>
    <cellStyle name="Lien hypertexte" xfId="166"/>
    <cellStyle name="Lien hypertexte visité" xfId="167"/>
    <cellStyle name="Lien hypertexte" xfId="168"/>
    <cellStyle name="Lien hypertexte visité" xfId="169"/>
    <cellStyle name="Lien hypertexte" xfId="170"/>
    <cellStyle name="Lien hypertexte visité" xfId="171"/>
    <cellStyle name="Lien hypertexte" xfId="172"/>
    <cellStyle name="Lien hypertexte visité" xfId="173"/>
    <cellStyle name="Lien hypertexte" xfId="174"/>
    <cellStyle name="Lien hypertexte visité" xfId="175"/>
    <cellStyle name="Lien hypertexte" xfId="176"/>
    <cellStyle name="Lien hypertexte visité" xfId="177"/>
    <cellStyle name="Lien hypertexte" xfId="178"/>
    <cellStyle name="Lien hypertexte visité" xfId="179"/>
    <cellStyle name="Lien hypertexte" xfId="180"/>
    <cellStyle name="Lien hypertexte visité" xfId="181"/>
    <cellStyle name="Lien hypertexte" xfId="182"/>
    <cellStyle name="Lien hypertexte visité" xfId="183"/>
    <cellStyle name="Lien hypertexte" xfId="184"/>
    <cellStyle name="Lien hypertexte visité" xfId="185"/>
    <cellStyle name="Lien hypertexte" xfId="186"/>
    <cellStyle name="Lien hypertexte visité" xfId="187"/>
    <cellStyle name="Lien hypertexte" xfId="188"/>
    <cellStyle name="Lien hypertexte visité" xfId="189"/>
    <cellStyle name="Lien hypertexte" xfId="190"/>
    <cellStyle name="Lien hypertexte visité" xfId="191"/>
    <cellStyle name="Lien hypertexte" xfId="192"/>
    <cellStyle name="Lien hypertexte visité" xfId="193"/>
    <cellStyle name="Lien hypertexte" xfId="194"/>
    <cellStyle name="Lien hypertexte visité" xfId="195"/>
    <cellStyle name="Lien hypertexte" xfId="196"/>
    <cellStyle name="Lien hypertexte visité" xfId="197"/>
    <cellStyle name="Lien hypertexte" xfId="198"/>
    <cellStyle name="Lien hypertexte visité" xfId="199"/>
    <cellStyle name="Lien hypertexte" xfId="200"/>
    <cellStyle name="Lien hypertexte visité" xfId="201"/>
    <cellStyle name="Lien hypertexte" xfId="202"/>
    <cellStyle name="Lien hypertexte visité" xfId="203"/>
    <cellStyle name="Lien hypertexte" xfId="204"/>
    <cellStyle name="Lien hypertexte visité" xfId="205"/>
    <cellStyle name="Lien hypertexte" xfId="206"/>
    <cellStyle name="Lien hypertexte visité" xfId="207"/>
  </cellStyles>
  <dxfs count="39">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Évaluation de la gestion de projet</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'Tableau de bord profil d''entrée'!$B$2</c:f>
              <c:strCache>
                <c:ptCount val="1"/>
                <c:pt idx="0">
                  <c:v>% Exécutée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solidFill>
                <a:schemeClr val="accent1">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'Tableau de bord profil d''entrée'!$D$4:$D$7</c:f>
              <c:strCache/>
            </c:strRef>
          </c:cat>
          <c:val>
            <c:numRef>
              <c:f>'Tableau de bord profil d''entrée'!$B$4:$B$7</c:f>
              <c:numCache/>
            </c:numRef>
          </c:val>
          <c:shape val="cylinder"/>
        </c:ser>
        <c:shape val="cylinder"/>
        <c:axId val="32804104"/>
        <c:axId val="26801481"/>
      </c:bar3DChart>
      <c:catAx>
        <c:axId val="32804104"/>
        <c:scaling>
          <c:orientation val="maxMin"/>
        </c:scaling>
        <c:axPos val="l"/>
        <c:delete val="0"/>
        <c:numFmt formatCode="General" sourceLinked="1"/>
        <c:majorTickMark val="out"/>
        <c:minorTickMark val="none"/>
        <c:tickLblPos val="nextTo"/>
        <c:crossAx val="26801481"/>
        <c:crosses val="autoZero"/>
        <c:auto val="1"/>
        <c:lblOffset val="100"/>
        <c:noMultiLvlLbl val="0"/>
      </c:catAx>
      <c:valAx>
        <c:axId val="26801481"/>
        <c:scaling>
          <c:orientation val="minMax"/>
          <c:max val="1"/>
        </c:scaling>
        <c:axPos val="t"/>
        <c:majorGridlines/>
        <c:delete val="0"/>
        <c:numFmt formatCode="0%" sourceLinked="1"/>
        <c:majorTickMark val="out"/>
        <c:minorTickMark val="none"/>
        <c:tickLblPos val="nextTo"/>
        <c:crossAx val="32804104"/>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Évaluation de l'implémentation logicielle</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'Tableau de bord profil d''entrée'!$B$2</c:f>
              <c:strCache>
                <c:ptCount val="1"/>
                <c:pt idx="0">
                  <c:v>% Exécutée</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solidFill>
                <a:schemeClr val="accent3">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'Tableau de bord profil d''entrée'!$D$10:$D$15</c:f>
              <c:strCache/>
            </c:strRef>
          </c:cat>
          <c:val>
            <c:numRef>
              <c:f>'Tableau de bord profil d''entrée'!$B$10:$B$15</c:f>
              <c:numCache/>
            </c:numRef>
          </c:val>
          <c:shape val="cylinder"/>
        </c:ser>
        <c:shape val="cylinder"/>
        <c:axId val="39886738"/>
        <c:axId val="23436323"/>
      </c:bar3DChart>
      <c:catAx>
        <c:axId val="39886738"/>
        <c:scaling>
          <c:orientation val="maxMin"/>
        </c:scaling>
        <c:axPos val="l"/>
        <c:delete val="0"/>
        <c:numFmt formatCode="General" sourceLinked="1"/>
        <c:majorTickMark val="out"/>
        <c:minorTickMark val="none"/>
        <c:tickLblPos val="nextTo"/>
        <c:crossAx val="23436323"/>
        <c:crosses val="autoZero"/>
        <c:auto val="1"/>
        <c:lblOffset val="100"/>
        <c:noMultiLvlLbl val="0"/>
      </c:catAx>
      <c:valAx>
        <c:axId val="23436323"/>
        <c:scaling>
          <c:orientation val="minMax"/>
          <c:max val="1"/>
        </c:scaling>
        <c:axPos val="t"/>
        <c:majorGridlines/>
        <c:delete val="0"/>
        <c:numFmt formatCode="0%" sourceLinked="1"/>
        <c:majorTickMark val="out"/>
        <c:minorTickMark val="none"/>
        <c:tickLblPos val="nextTo"/>
        <c:crossAx val="39886738"/>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Poids de la tâche exécutée contre toutes les tâches de l'ISO/IEC 29110</a:t>
            </a:r>
          </a:p>
        </c:rich>
      </c:tx>
      <c:layout/>
      <c:overlay val="0"/>
      <c:spPr>
        <a:noFill/>
        <a:ln>
          <a:noFill/>
        </a:ln>
      </c:spPr>
    </c:title>
    <c:plotArea>
      <c:layout/>
      <c:pieChart>
        <c:varyColors val="1"/>
        <c:ser>
          <c:idx val="0"/>
          <c:order val="0"/>
          <c:tx>
            <c:strRef>
              <c:f>'Tableau de bord profil d''entrée'!$C$2</c:f>
              <c:strCache>
                <c:ptCount val="1"/>
                <c:pt idx="0">
                  <c:v>% Point vers les 33 tâches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('Tableau de bord profil d''entrée'!$D$4:$D$7,'Tableau de bord profil d''entrée'!$D$10:$D$15)</c:f>
              <c:strCache/>
            </c:strRef>
          </c:cat>
          <c:val>
            <c:numRef>
              <c:f>('Tableau de bord profil d''entrée'!$C$4:$C$7,'Tableau de bord profil d''entrée'!$C$10:$C$15)</c:f>
              <c:numCache/>
            </c:numRef>
          </c:val>
        </c:ser>
      </c:pieChart>
    </c:plotArea>
    <c:legend>
      <c:legendPos val="r"/>
      <c:layout/>
      <c:overlay val="0"/>
    </c:legend>
    <c:plotVisOnly val="1"/>
    <c:dispBlanksAs val="zero"/>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Évaluation de la gestion de projet</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'Tableau de bord profil de base'!$B$2</c:f>
              <c:strCache>
                <c:ptCount val="1"/>
                <c:pt idx="0">
                  <c:v>% Exécutée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solidFill>
                <a:schemeClr val="accent1">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'Tableau de bord profil de base'!$D$4:$D$7</c:f>
              <c:strCache/>
            </c:strRef>
          </c:cat>
          <c:val>
            <c:numRef>
              <c:f>'Tableau de bord profil de base'!$B$4:$B$7</c:f>
              <c:numCache/>
            </c:numRef>
          </c:val>
          <c:shape val="cylinder"/>
        </c:ser>
        <c:shape val="cylinder"/>
        <c:axId val="9600316"/>
        <c:axId val="19293981"/>
      </c:bar3DChart>
      <c:catAx>
        <c:axId val="9600316"/>
        <c:scaling>
          <c:orientation val="maxMin"/>
        </c:scaling>
        <c:axPos val="l"/>
        <c:delete val="0"/>
        <c:numFmt formatCode="General" sourceLinked="1"/>
        <c:majorTickMark val="out"/>
        <c:minorTickMark val="none"/>
        <c:tickLblPos val="nextTo"/>
        <c:crossAx val="19293981"/>
        <c:crosses val="autoZero"/>
        <c:auto val="1"/>
        <c:lblOffset val="100"/>
        <c:noMultiLvlLbl val="0"/>
      </c:catAx>
      <c:valAx>
        <c:axId val="19293981"/>
        <c:scaling>
          <c:orientation val="minMax"/>
          <c:max val="1"/>
          <c:min val="0"/>
        </c:scaling>
        <c:axPos val="t"/>
        <c:majorGridlines/>
        <c:delete val="0"/>
        <c:numFmt formatCode="0%" sourceLinked="1"/>
        <c:majorTickMark val="out"/>
        <c:minorTickMark val="none"/>
        <c:tickLblPos val="nextTo"/>
        <c:crossAx val="9600316"/>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Évaluation de l'implémentation logicielle</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'Tableau de bord profil de base'!$B$2</c:f>
              <c:strCache>
                <c:ptCount val="1"/>
                <c:pt idx="0">
                  <c:v>% Exécutée</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solidFill>
                <a:schemeClr val="accent3">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'Tableau de bord profil de base'!$D$10:$D$15</c:f>
              <c:strCache/>
            </c:strRef>
          </c:cat>
          <c:val>
            <c:numRef>
              <c:f>'Tableau de bord profil de base'!$B$10:$B$15</c:f>
              <c:numCache/>
            </c:numRef>
          </c:val>
          <c:shape val="cylinder"/>
        </c:ser>
        <c:shape val="cylinder"/>
        <c:axId val="39428102"/>
        <c:axId val="19308599"/>
      </c:bar3DChart>
      <c:catAx>
        <c:axId val="39428102"/>
        <c:scaling>
          <c:orientation val="maxMin"/>
        </c:scaling>
        <c:axPos val="l"/>
        <c:delete val="0"/>
        <c:numFmt formatCode="General" sourceLinked="1"/>
        <c:majorTickMark val="out"/>
        <c:minorTickMark val="none"/>
        <c:tickLblPos val="nextTo"/>
        <c:crossAx val="19308599"/>
        <c:crosses val="autoZero"/>
        <c:auto val="1"/>
        <c:lblOffset val="100"/>
        <c:noMultiLvlLbl val="0"/>
      </c:catAx>
      <c:valAx>
        <c:axId val="19308599"/>
        <c:scaling>
          <c:orientation val="minMax"/>
          <c:max val="1"/>
        </c:scaling>
        <c:axPos val="t"/>
        <c:majorGridlines/>
        <c:delete val="0"/>
        <c:numFmt formatCode="0%" sourceLinked="1"/>
        <c:majorTickMark val="out"/>
        <c:minorTickMark val="none"/>
        <c:tickLblPos val="nextTo"/>
        <c:crossAx val="39428102"/>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Poids de la tâche exécutée contre toutes les tâches de l'ISO/IEC 29110</a:t>
            </a:r>
          </a:p>
        </c:rich>
      </c:tx>
      <c:layout/>
      <c:overlay val="0"/>
      <c:spPr>
        <a:noFill/>
        <a:ln>
          <a:noFill/>
        </a:ln>
      </c:spPr>
    </c:title>
    <c:plotArea>
      <c:layout/>
      <c:pieChart>
        <c:varyColors val="1"/>
        <c:ser>
          <c:idx val="0"/>
          <c:order val="0"/>
          <c:tx>
            <c:strRef>
              <c:f>'Tableau de bord profil de base'!$C$2</c:f>
              <c:strCache>
                <c:ptCount val="1"/>
                <c:pt idx="0">
                  <c:v>% Point vers les 67 tâches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('Tableau de bord profil de base'!$D$4:$D$7,'Tableau de bord profil de base'!$D$10:$D$15)</c:f>
              <c:strCache/>
            </c:strRef>
          </c:cat>
          <c:val>
            <c:numRef>
              <c:f>('Tableau de bord profil de base'!$C$4:$C$7,'Tableau de bord profil de base'!$C$10:$C$15)</c:f>
              <c:numCache/>
            </c:numRef>
          </c:val>
        </c:ser>
      </c:pieChart>
    </c:plotArea>
    <c:legend>
      <c:legendPos val="r"/>
      <c:layout/>
      <c:overlay val="0"/>
    </c:legend>
    <c:plotVisOnly val="1"/>
    <c:dispBlanksAs val="zero"/>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1</xdr:row>
      <xdr:rowOff>371475</xdr:rowOff>
    </xdr:from>
    <xdr:to>
      <xdr:col>18</xdr:col>
      <xdr:colOff>590550</xdr:colOff>
      <xdr:row>23</xdr:row>
      <xdr:rowOff>161925</xdr:rowOff>
    </xdr:to>
    <xdr:graphicFrame macro="">
      <xdr:nvGraphicFramePr>
        <xdr:cNvPr id="2" name="Chart 1"/>
        <xdr:cNvGraphicFramePr/>
      </xdr:nvGraphicFramePr>
      <xdr:xfrm>
        <a:off x="10201275" y="581025"/>
        <a:ext cx="6153150" cy="4371975"/>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26</xdr:row>
      <xdr:rowOff>104775</xdr:rowOff>
    </xdr:from>
    <xdr:to>
      <xdr:col>19</xdr:col>
      <xdr:colOff>304800</xdr:colOff>
      <xdr:row>48</xdr:row>
      <xdr:rowOff>0</xdr:rowOff>
    </xdr:to>
    <xdr:graphicFrame macro="">
      <xdr:nvGraphicFramePr>
        <xdr:cNvPr id="3" name="Chart 2"/>
        <xdr:cNvGraphicFramePr/>
      </xdr:nvGraphicFramePr>
      <xdr:xfrm>
        <a:off x="10153650" y="5467350"/>
        <a:ext cx="6505575" cy="40862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21</xdr:row>
      <xdr:rowOff>47625</xdr:rowOff>
    </xdr:from>
    <xdr:to>
      <xdr:col>7</xdr:col>
      <xdr:colOff>695325</xdr:colOff>
      <xdr:row>40</xdr:row>
      <xdr:rowOff>133350</xdr:rowOff>
    </xdr:to>
    <xdr:graphicFrame macro="">
      <xdr:nvGraphicFramePr>
        <xdr:cNvPr id="4" name="Chart 3"/>
        <xdr:cNvGraphicFramePr/>
      </xdr:nvGraphicFramePr>
      <xdr:xfrm>
        <a:off x="257175" y="4457700"/>
        <a:ext cx="9505950" cy="37052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0</xdr:row>
      <xdr:rowOff>171450</xdr:rowOff>
    </xdr:from>
    <xdr:to>
      <xdr:col>19</xdr:col>
      <xdr:colOff>257175</xdr:colOff>
      <xdr:row>19</xdr:row>
      <xdr:rowOff>104775</xdr:rowOff>
    </xdr:to>
    <xdr:graphicFrame macro="">
      <xdr:nvGraphicFramePr>
        <xdr:cNvPr id="2" name="Chart 1"/>
        <xdr:cNvGraphicFramePr/>
      </xdr:nvGraphicFramePr>
      <xdr:xfrm>
        <a:off x="10448925" y="171450"/>
        <a:ext cx="6162675" cy="3943350"/>
      </xdr:xfrm>
      <a:graphic>
        <a:graphicData uri="http://schemas.openxmlformats.org/drawingml/2006/chart">
          <c:chart xmlns:c="http://schemas.openxmlformats.org/drawingml/2006/chart" r:id="rId1"/>
        </a:graphicData>
      </a:graphic>
    </xdr:graphicFrame>
    <xdr:clientData/>
  </xdr:twoCellAnchor>
  <xdr:twoCellAnchor>
    <xdr:from>
      <xdr:col>8</xdr:col>
      <xdr:colOff>247650</xdr:colOff>
      <xdr:row>21</xdr:row>
      <xdr:rowOff>28575</xdr:rowOff>
    </xdr:from>
    <xdr:to>
      <xdr:col>19</xdr:col>
      <xdr:colOff>257175</xdr:colOff>
      <xdr:row>39</xdr:row>
      <xdr:rowOff>123825</xdr:rowOff>
    </xdr:to>
    <xdr:graphicFrame macro="">
      <xdr:nvGraphicFramePr>
        <xdr:cNvPr id="3" name="Chart 2"/>
        <xdr:cNvGraphicFramePr/>
      </xdr:nvGraphicFramePr>
      <xdr:xfrm>
        <a:off x="10106025" y="4419600"/>
        <a:ext cx="6505575" cy="352425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19</xdr:row>
      <xdr:rowOff>38100</xdr:rowOff>
    </xdr:from>
    <xdr:to>
      <xdr:col>7</xdr:col>
      <xdr:colOff>638175</xdr:colOff>
      <xdr:row>40</xdr:row>
      <xdr:rowOff>142875</xdr:rowOff>
    </xdr:to>
    <xdr:graphicFrame macro="">
      <xdr:nvGraphicFramePr>
        <xdr:cNvPr id="4" name="Chart 3"/>
        <xdr:cNvGraphicFramePr/>
      </xdr:nvGraphicFramePr>
      <xdr:xfrm>
        <a:off x="200025" y="4048125"/>
        <a:ext cx="9505950" cy="41052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7">
      <selection activeCell="B18" sqref="B18"/>
    </sheetView>
  </sheetViews>
  <sheetFormatPr defaultColWidth="8.8515625" defaultRowHeight="15"/>
  <cols>
    <col min="1" max="1" width="32.421875" style="0" customWidth="1"/>
    <col min="2" max="2" width="11.28125" style="0" customWidth="1"/>
    <col min="3" max="3" width="14.421875" style="0" customWidth="1"/>
    <col min="4" max="4" width="51.28125" style="0" customWidth="1"/>
    <col min="8" max="8" width="11.8515625" style="0" customWidth="1"/>
  </cols>
  <sheetData>
    <row r="1" spans="1:8" ht="17">
      <c r="A1" s="126"/>
      <c r="B1" s="126"/>
      <c r="C1" s="126"/>
      <c r="D1" s="126"/>
      <c r="E1" s="217" t="s">
        <v>152</v>
      </c>
      <c r="F1" s="218"/>
      <c r="G1" s="218"/>
      <c r="H1" s="218"/>
    </row>
    <row r="2" spans="1:8" ht="45">
      <c r="A2" s="127" t="s">
        <v>153</v>
      </c>
      <c r="B2" s="128" t="s">
        <v>154</v>
      </c>
      <c r="C2" s="129" t="s">
        <v>174</v>
      </c>
      <c r="D2" s="130" t="s">
        <v>155</v>
      </c>
      <c r="E2" s="130" t="s">
        <v>150</v>
      </c>
      <c r="F2" s="130" t="s">
        <v>149</v>
      </c>
      <c r="G2" s="131" t="s">
        <v>151</v>
      </c>
      <c r="H2" s="128" t="s">
        <v>156</v>
      </c>
    </row>
    <row r="3" spans="1:8" ht="15">
      <c r="A3" s="134" t="s">
        <v>157</v>
      </c>
      <c r="B3" s="132"/>
      <c r="C3" s="132"/>
      <c r="D3" s="133"/>
      <c r="E3" s="133"/>
      <c r="F3" s="133"/>
      <c r="G3" s="133"/>
      <c r="H3" s="133"/>
    </row>
    <row r="4" spans="1:8" ht="15">
      <c r="A4" s="46"/>
      <c r="B4" s="146">
        <f>(E4+(G4*0.5))/SUM(E4:G4)</f>
        <v>0.5</v>
      </c>
      <c r="C4" s="146">
        <f>(E4+(G4*0.5))/SUM($E$8:$G$8,$E$16:$G$16)</f>
        <v>0.13636363636363635</v>
      </c>
      <c r="D4" s="125" t="str">
        <f>'Tableau PM'!A3</f>
        <v>GP1-Planification du projet</v>
      </c>
      <c r="E4" s="40">
        <f>COUNTIF('Tableau PM'!$M3:$M17,Extra!A$2)</f>
        <v>0</v>
      </c>
      <c r="F4" s="40">
        <f>COUNTIF('Tableau PM'!$M3:$M17,Extra!B$2)</f>
        <v>0</v>
      </c>
      <c r="G4" s="40">
        <f>COUNTIF('Tableau PM'!$M3:$M17,Extra!C$2)</f>
        <v>9</v>
      </c>
      <c r="H4" s="40">
        <f>SUM(E4:G4)</f>
        <v>9</v>
      </c>
    </row>
    <row r="5" spans="1:8" ht="15">
      <c r="A5" s="46"/>
      <c r="B5" s="146">
        <f aca="true" t="shared" si="0" ref="B5:B7">(E5+(G5*0.5))/SUM(E5:G5)</f>
        <v>0.5</v>
      </c>
      <c r="C5" s="146">
        <f aca="true" t="shared" si="1" ref="C5:C7">(E5+(G5*0.5))/SUM($E$8:$G$8,$E$16:$G$16)</f>
        <v>0.030303030303030304</v>
      </c>
      <c r="D5" s="125" t="str">
        <f>'Tableau PM'!A18</f>
        <v>GP2-Exécution du Plan de projet</v>
      </c>
      <c r="E5" s="40">
        <f>COUNTIF('Tableau PM'!$M18:$M23,Extra!A$2)</f>
        <v>0</v>
      </c>
      <c r="F5" s="40">
        <f>COUNTIF('Tableau PM'!$M18:$M23,Extra!B$2)</f>
        <v>0</v>
      </c>
      <c r="G5" s="40">
        <f>COUNTIF('Tableau PM'!$M18:$M23,Extra!C$2)</f>
        <v>2</v>
      </c>
      <c r="H5" s="40">
        <f aca="true" t="shared" si="2" ref="H5:H16">SUM(E5:G5)</f>
        <v>2</v>
      </c>
    </row>
    <row r="6" spans="1:8" ht="15">
      <c r="A6" s="46"/>
      <c r="B6" s="146">
        <f t="shared" si="0"/>
        <v>0.5</v>
      </c>
      <c r="C6" s="146">
        <f t="shared" si="1"/>
        <v>0.030303030303030304</v>
      </c>
      <c r="D6" s="125" t="str">
        <f>'Tableau PM'!A24</f>
        <v>GP3-Évaluation et contrôle du projet</v>
      </c>
      <c r="E6" s="40">
        <f>COUNTIF('Tableau PM'!$M24:$M26,Extra!A$2)</f>
        <v>0</v>
      </c>
      <c r="F6" s="40">
        <f>COUNTIF('Tableau PM'!$M24:$M26,Extra!B$2)</f>
        <v>0</v>
      </c>
      <c r="G6" s="40">
        <f>COUNTIF('Tableau PM'!$M24:$M26,Extra!C$2)</f>
        <v>2</v>
      </c>
      <c r="H6" s="40">
        <f t="shared" si="2"/>
        <v>2</v>
      </c>
    </row>
    <row r="7" spans="1:8" ht="15">
      <c r="A7" s="46"/>
      <c r="B7" s="146">
        <f t="shared" si="0"/>
        <v>0.5</v>
      </c>
      <c r="C7" s="146">
        <f t="shared" si="1"/>
        <v>0.030303030303030304</v>
      </c>
      <c r="D7" s="125" t="str">
        <f>'Tableau PM'!A27</f>
        <v>GP4-Clôture du projet</v>
      </c>
      <c r="E7" s="40">
        <f>COUNTIF('Tableau PM'!$M27:$M28,Extra!A$2)</f>
        <v>0</v>
      </c>
      <c r="F7" s="40">
        <f>COUNTIF('Tableau PM'!$M27:$M28,Extra!B$2)</f>
        <v>0</v>
      </c>
      <c r="G7" s="40">
        <f>COUNTIF('Tableau PM'!$M27:$M28,Extra!C$2)</f>
        <v>2</v>
      </c>
      <c r="H7" s="40">
        <f t="shared" si="2"/>
        <v>2</v>
      </c>
    </row>
    <row r="8" spans="1:8" ht="15">
      <c r="A8" s="47" t="s">
        <v>158</v>
      </c>
      <c r="B8" s="147">
        <f>AVERAGE(B4:B7)</f>
        <v>0.5</v>
      </c>
      <c r="C8" s="147"/>
      <c r="D8" s="43"/>
      <c r="E8" s="42">
        <f>SUM(E4:E7)</f>
        <v>0</v>
      </c>
      <c r="F8" s="42">
        <f aca="true" t="shared" si="3" ref="F8:G8">SUM(F4:F7)</f>
        <v>0</v>
      </c>
      <c r="G8" s="42">
        <f t="shared" si="3"/>
        <v>15</v>
      </c>
      <c r="H8" s="42">
        <f t="shared" si="2"/>
        <v>15</v>
      </c>
    </row>
    <row r="9" spans="1:8" ht="15">
      <c r="A9" s="49" t="s">
        <v>159</v>
      </c>
      <c r="B9" s="148"/>
      <c r="C9" s="149"/>
      <c r="D9" s="51"/>
      <c r="E9" s="50"/>
      <c r="F9" s="50"/>
      <c r="G9" s="50"/>
      <c r="H9" s="50"/>
    </row>
    <row r="10" spans="1:8" ht="15">
      <c r="A10" s="46"/>
      <c r="B10" s="150">
        <f>(E10+(G10*0.5))/SUM(E10:G10)</f>
        <v>0.5</v>
      </c>
      <c r="C10" s="150">
        <f>(E10+(G10*0.5))/SUM($E$8:$G$8,$E$16:$G$16)</f>
        <v>0.030303030303030304</v>
      </c>
      <c r="D10" s="124" t="str">
        <f>'Tableau SI'!A3</f>
        <v>SI1-Initiation de l'implantation du logiciel</v>
      </c>
      <c r="E10" s="40">
        <f>COUNTIF('Tableau SI'!$M2:$M4,Extra!A$2)</f>
        <v>0</v>
      </c>
      <c r="F10" s="40">
        <f>COUNTIF('Tableau SI'!$M2:$M4,Extra!B$2)</f>
        <v>0</v>
      </c>
      <c r="G10" s="40">
        <f>COUNTIF('Tableau SI'!$M2:$M4,Extra!C$2)</f>
        <v>2</v>
      </c>
      <c r="H10" s="40">
        <f t="shared" si="2"/>
        <v>2</v>
      </c>
    </row>
    <row r="11" spans="1:8" ht="15">
      <c r="A11" s="46"/>
      <c r="B11" s="150">
        <f aca="true" t="shared" si="4" ref="B11:B15">(E11+(G11*0.5))/SUM(E11:G11)</f>
        <v>0.5</v>
      </c>
      <c r="C11" s="150">
        <f aca="true" t="shared" si="5" ref="C11:C15">(E11+(G11*0.5))/SUM($E$8:$G$8,$E$16:$G$16)</f>
        <v>0.030303030303030304</v>
      </c>
      <c r="D11" s="124" t="str">
        <f>'Tableau SI'!A5</f>
        <v>SI2-Analyse des exigences du logiciel</v>
      </c>
      <c r="E11" s="40">
        <f>COUNTIF('Tableau SI'!$M5:$M11,Extra!A$2)</f>
        <v>0</v>
      </c>
      <c r="F11" s="40">
        <f>COUNTIF('Tableau SI'!$M5:$M11,Extra!B$2)</f>
        <v>0</v>
      </c>
      <c r="G11" s="40">
        <f>COUNTIF('Tableau SI'!$M5:$M11,Extra!C$2)</f>
        <v>2</v>
      </c>
      <c r="H11" s="40">
        <f t="shared" si="2"/>
        <v>2</v>
      </c>
    </row>
    <row r="12" spans="1:8" ht="15">
      <c r="A12" s="46"/>
      <c r="B12" s="150">
        <f t="shared" si="4"/>
        <v>0.5</v>
      </c>
      <c r="C12" s="150">
        <f t="shared" si="5"/>
        <v>0.030303030303030304</v>
      </c>
      <c r="D12" s="124" t="str">
        <f>'Tableau SI'!A12</f>
        <v>SI3-Architecture et conception détaillée du logiciel</v>
      </c>
      <c r="E12" s="40">
        <f>COUNTIF('Tableau SI'!$M12:$M19,Extra!A$2)</f>
        <v>0</v>
      </c>
      <c r="F12" s="40">
        <f>COUNTIF('Tableau SI'!$M12:$M19,Extra!B$2)</f>
        <v>0</v>
      </c>
      <c r="G12" s="40">
        <f>COUNTIF('Tableau SI'!$M12:$M19,Extra!C$2)</f>
        <v>2</v>
      </c>
      <c r="H12" s="40">
        <f t="shared" si="2"/>
        <v>2</v>
      </c>
    </row>
    <row r="13" spans="1:8" ht="15">
      <c r="A13" s="46"/>
      <c r="B13" s="150">
        <f t="shared" si="4"/>
        <v>0.5</v>
      </c>
      <c r="C13" s="150">
        <f t="shared" si="5"/>
        <v>0.06060606060606061</v>
      </c>
      <c r="D13" s="124" t="str">
        <f>'Tableau SI'!A20</f>
        <v>SI4-Réalisation du logiciel</v>
      </c>
      <c r="E13" s="40">
        <f>COUNTIF('Tableau SI'!$M20:$M26,Extra!A$2)</f>
        <v>0</v>
      </c>
      <c r="F13" s="40">
        <f>COUNTIF('Tableau SI'!$M20:$M26,Extra!B$2)</f>
        <v>0</v>
      </c>
      <c r="G13" s="40">
        <f>COUNTIF('Tableau SI'!$M20:$M26,Extra!C$2)</f>
        <v>4</v>
      </c>
      <c r="H13" s="40">
        <f t="shared" si="2"/>
        <v>4</v>
      </c>
    </row>
    <row r="14" spans="1:8" ht="15">
      <c r="A14" s="46"/>
      <c r="B14" s="150">
        <f t="shared" si="4"/>
        <v>0.5</v>
      </c>
      <c r="C14" s="150">
        <f t="shared" si="5"/>
        <v>0.09090909090909091</v>
      </c>
      <c r="D14" s="124" t="str">
        <f>'Tableau SI'!A27</f>
        <v>SI5-Test et intégration du logiciel</v>
      </c>
      <c r="E14" s="40">
        <f>COUNTIF('Tableau SI'!$M27:$M37,Extra!A$2)</f>
        <v>0</v>
      </c>
      <c r="F14" s="40">
        <f>COUNTIF('Tableau SI'!$M27:$M37,Extra!B$2)</f>
        <v>0</v>
      </c>
      <c r="G14" s="40">
        <f>COUNTIF('Tableau SI'!$M27:$M37,Extra!C$2)</f>
        <v>6</v>
      </c>
      <c r="H14" s="40">
        <f t="shared" si="2"/>
        <v>6</v>
      </c>
    </row>
    <row r="15" spans="1:8" ht="15">
      <c r="A15" s="46"/>
      <c r="B15" s="150">
        <f t="shared" si="4"/>
        <v>0.5</v>
      </c>
      <c r="C15" s="150">
        <f t="shared" si="5"/>
        <v>0.030303030303030304</v>
      </c>
      <c r="D15" s="124" t="str">
        <f>'Tableau SI'!A38</f>
        <v>SI6-Livraison du produit</v>
      </c>
      <c r="E15" s="40">
        <f>COUNTIF('Tableau SI'!$M38:$M43,Extra!A$2)</f>
        <v>0</v>
      </c>
      <c r="F15" s="40">
        <f>COUNTIF('Tableau SI'!$M38:$M43,Extra!B$2)</f>
        <v>0</v>
      </c>
      <c r="G15" s="40">
        <f>COUNTIF('Tableau SI'!$M38:$M43,Extra!C$2)</f>
        <v>2</v>
      </c>
      <c r="H15" s="61">
        <f t="shared" si="2"/>
        <v>2</v>
      </c>
    </row>
    <row r="16" spans="1:8" ht="15">
      <c r="A16" s="47" t="s">
        <v>158</v>
      </c>
      <c r="B16" s="147">
        <f>AVERAGE(B10:B15)</f>
        <v>0.5</v>
      </c>
      <c r="C16" s="147"/>
      <c r="D16" s="43"/>
      <c r="E16" s="42">
        <f>SUM(E10:E15)</f>
        <v>0</v>
      </c>
      <c r="F16" s="42">
        <f aca="true" t="shared" si="6" ref="F16:G16">SUM(F10:F15)</f>
        <v>0</v>
      </c>
      <c r="G16" s="42">
        <f t="shared" si="6"/>
        <v>18</v>
      </c>
      <c r="H16" s="61">
        <f t="shared" si="2"/>
        <v>18</v>
      </c>
    </row>
    <row r="17" spans="1:8" ht="15">
      <c r="A17" s="155" t="s">
        <v>160</v>
      </c>
      <c r="B17" s="156"/>
      <c r="C17" s="147">
        <f>(SUM(F8,F16)+(SUM(G8,G16)*0.5))/SUM(H8,H16)</f>
        <v>0.5</v>
      </c>
      <c r="D17" s="156"/>
      <c r="E17" s="156"/>
      <c r="F17" s="156"/>
      <c r="G17" s="156"/>
      <c r="H17" s="156"/>
    </row>
    <row r="18" spans="1:8" ht="15.75" thickBot="1">
      <c r="A18" s="48" t="s">
        <v>197</v>
      </c>
      <c r="B18" s="154">
        <f>AVERAGE(B4:B7,B10:B15)</f>
        <v>0.5</v>
      </c>
      <c r="C18" s="154"/>
      <c r="D18" s="41"/>
      <c r="E18" s="41"/>
      <c r="F18" s="41"/>
      <c r="G18" s="41"/>
      <c r="H18" s="41"/>
    </row>
    <row r="23" ht="15">
      <c r="B23" s="39"/>
    </row>
  </sheetData>
  <mergeCells count="1">
    <mergeCell ref="E1:H1"/>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topLeftCell="A1">
      <selection activeCell="F1" sqref="F1:J2"/>
    </sheetView>
  </sheetViews>
  <sheetFormatPr defaultColWidth="9.140625" defaultRowHeight="15"/>
  <cols>
    <col min="2" max="2" width="36.421875" style="0" customWidth="1"/>
    <col min="3" max="3" width="31.140625" style="0" customWidth="1"/>
    <col min="4" max="4" width="17.42187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SI'!A3</f>
        <v>SI1-Initiation de l'implantation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198"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53">
      <c r="A3" s="162" t="str">
        <f>IF(ISBLANK('Tableau SI'!B3),"",'Tableau SI'!B3)</f>
        <v>SI.1.1</v>
      </c>
      <c r="B3" s="162" t="str">
        <f>IF(ISBLANK('Tableau SI'!C3),"",'Tableau SI'!C3)</f>
        <v>Révision du Plan de projet avec les membres de l'équipe afin d'arriver à une compréhension commune et obtenir leur engagement pour le projet.</v>
      </c>
      <c r="C3" s="162" t="str">
        <f>IF(ISBLANK('Tableau SI'!D3),"",'Tableau SI'!D3)</f>
        <v xml:space="preserve">Plan de projet </v>
      </c>
      <c r="D3" s="162" t="str">
        <f>IF(ISBLANK('Tableau SI'!E3),"",'Tableau SI'!E3)</f>
        <v>Plan de projet [révisé]</v>
      </c>
      <c r="E3" s="162" t="str">
        <f>IF(ISBLANK('Tableau SI'!F3),"",'Tableau SI'!F3)</f>
        <v>PM
TL
WT</v>
      </c>
      <c r="F3" s="164" t="str">
        <f>IF(ISBLANK('Tableau SI'!G3),"",'Tableau SI'!G3)</f>
        <v>Partiel</v>
      </c>
      <c r="G3" s="162" t="str">
        <f>IF(ISBLANK('Tableau SI'!H3),"",'Tableau SI'!H3)</f>
        <v/>
      </c>
      <c r="H3" s="162" t="str">
        <f>IF(ISBLANK('Tableau SI'!I3),"",'Tableau SI'!I3)</f>
        <v/>
      </c>
      <c r="I3" s="162" t="str">
        <f>IF(ISBLANK('Tableau SI'!J3),"",'Tableau SI'!J3)</f>
        <v/>
      </c>
      <c r="J3" s="162" t="str">
        <f>IF(ISBLANK('Tableau SI'!K3),"",'Tableau SI'!K3)</f>
        <v/>
      </c>
      <c r="K3" s="81" t="str">
        <f>IF(ISBLANK('Tableau SI'!L3),"",'Tableau SI'!L3)</f>
        <v>Entrée</v>
      </c>
    </row>
    <row r="4" spans="1:11" ht="27">
      <c r="A4" s="162" t="str">
        <f>IF(ISBLANK('Tableau SI'!B4),"",'Tableau SI'!B4)</f>
        <v xml:space="preserve">SI.1.2 </v>
      </c>
      <c r="B4" s="162" t="str">
        <f>IF(ISBLANK('Tableau SI'!C4),"",'Tableau SI'!C4)</f>
        <v>Définir ou mettre à jour l'environnement de l'implantation.</v>
      </c>
      <c r="C4" s="162" t="str">
        <f>IF(ISBLANK('Tableau SI'!D4),"",'Tableau SI'!D4)</f>
        <v>Plan de projet [révisé]</v>
      </c>
      <c r="D4" s="162" t="str">
        <f>IF(ISBLANK('Tableau SI'!E4),"",'Tableau SI'!E4)</f>
        <v/>
      </c>
      <c r="E4" s="162" t="str">
        <f>IF(ISBLANK('Tableau SI'!F4),"",'Tableau SI'!F4)</f>
        <v>TL
WT</v>
      </c>
      <c r="F4" s="164" t="str">
        <f>IF(ISBLANK('Tableau SI'!G4),"",'Tableau SI'!G4)</f>
        <v>Partiel</v>
      </c>
      <c r="G4" s="162" t="str">
        <f>IF(ISBLANK('Tableau SI'!H4),"",'Tableau SI'!H4)</f>
        <v/>
      </c>
      <c r="H4" s="162" t="str">
        <f>IF(ISBLANK('Tableau SI'!I4),"",'Tableau SI'!I4)</f>
        <v/>
      </c>
      <c r="I4" s="162" t="str">
        <f>IF(ISBLANK('Tableau SI'!J4),"",'Tableau SI'!J4)</f>
        <v/>
      </c>
      <c r="J4" s="162" t="str">
        <f>IF(ISBLANK('Tableau SI'!K4),"",'Tableau SI'!K4)</f>
        <v/>
      </c>
      <c r="K4" s="81" t="str">
        <f>IF(ISBLANK('Tableau SI'!L4),"",'Tableau SI'!L4)</f>
        <v>Entrée</v>
      </c>
    </row>
    <row r="8" spans="12:24" ht="15">
      <c r="L8"/>
      <c r="M8"/>
      <c r="N8"/>
      <c r="O8"/>
      <c r="P8"/>
      <c r="Q8"/>
      <c r="R8"/>
      <c r="S8"/>
      <c r="T8"/>
      <c r="U8"/>
      <c r="V8"/>
      <c r="W8"/>
      <c r="X8"/>
    </row>
    <row r="9" spans="12:24" ht="15">
      <c r="L9"/>
      <c r="M9"/>
      <c r="N9"/>
      <c r="O9"/>
      <c r="P9"/>
      <c r="Q9"/>
      <c r="R9"/>
      <c r="S9"/>
      <c r="T9"/>
      <c r="U9"/>
      <c r="V9"/>
      <c r="W9"/>
      <c r="X9"/>
    </row>
    <row r="10" spans="12:24" ht="15">
      <c r="L10"/>
      <c r="M10"/>
      <c r="N10"/>
      <c r="O10"/>
      <c r="P10"/>
      <c r="Q10"/>
      <c r="R10"/>
      <c r="S10"/>
      <c r="T10"/>
      <c r="U10"/>
      <c r="V10"/>
      <c r="W10"/>
      <c r="X10"/>
    </row>
    <row r="11" spans="12:24" ht="15">
      <c r="L11"/>
      <c r="M11"/>
      <c r="N11"/>
      <c r="O11"/>
      <c r="P11"/>
      <c r="Q11"/>
      <c r="R11"/>
      <c r="S11"/>
      <c r="T11"/>
      <c r="U11"/>
      <c r="V11"/>
      <c r="W11"/>
      <c r="X11"/>
    </row>
    <row r="12" spans="12:24" ht="15">
      <c r="L12"/>
      <c r="M12"/>
      <c r="N12"/>
      <c r="O12"/>
      <c r="P12"/>
      <c r="Q12"/>
      <c r="R12"/>
      <c r="S12"/>
      <c r="T12"/>
      <c r="U12"/>
      <c r="V12"/>
      <c r="W12"/>
      <c r="X12"/>
    </row>
    <row r="13" spans="12:24" ht="15">
      <c r="L13"/>
      <c r="M13"/>
      <c r="N13"/>
      <c r="O13"/>
      <c r="P13"/>
      <c r="Q13"/>
      <c r="R13"/>
      <c r="S13"/>
      <c r="T13"/>
      <c r="U13"/>
      <c r="V13"/>
      <c r="W13"/>
      <c r="X13"/>
    </row>
    <row r="14" spans="12:24" ht="15">
      <c r="L14"/>
      <c r="M14"/>
      <c r="N14"/>
      <c r="O14"/>
      <c r="P14"/>
      <c r="Q14"/>
      <c r="R14"/>
      <c r="S14"/>
      <c r="T14"/>
      <c r="U14"/>
      <c r="V14"/>
      <c r="W14"/>
      <c r="X14"/>
    </row>
  </sheetData>
  <mergeCells count="4">
    <mergeCell ref="A1:E1"/>
    <mergeCell ref="F1:J1"/>
    <mergeCell ref="L1:Q1"/>
    <mergeCell ref="R1:V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workbookViewId="0" topLeftCell="A1">
      <selection activeCell="A1" sqref="A1:J2"/>
    </sheetView>
  </sheetViews>
  <sheetFormatPr defaultColWidth="9.140625" defaultRowHeight="15"/>
  <cols>
    <col min="2" max="2" width="36.421875" style="0" customWidth="1"/>
    <col min="3" max="3" width="31.140625" style="0" customWidth="1"/>
    <col min="4" max="4" width="17.42187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SI'!$A$5</f>
        <v>SI2-Analyse des exigences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5"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40">
      <c r="A3" s="162" t="str">
        <f>IF(ISBLANK('Tableau SI'!B5),"",'Tableau SI'!B5)</f>
        <v>SI.2.1</v>
      </c>
      <c r="B3" s="162" t="str">
        <f>IF(ISBLANK('Tableau SI'!C5),"",'Tableau SI'!C5)</f>
        <v>Assigner les tâches aux membres de l'équipe conformément avec leurs rôles selon le Plan de projet actuel.</v>
      </c>
      <c r="C3" s="162" t="str">
        <f>IF(ISBLANK('Tableau SI'!D5),"",'Tableau SI'!D5)</f>
        <v>Plan de projet [révisé]</v>
      </c>
      <c r="D3" s="162" t="str">
        <f>IF(ISBLANK('Tableau SI'!E5),"",'Tableau SI'!E5)</f>
        <v/>
      </c>
      <c r="E3" s="162" t="str">
        <f>IF(ISBLANK('Tableau SI'!F5),"",'Tableau SI'!F5)</f>
        <v>TL
WT</v>
      </c>
      <c r="F3" s="164" t="str">
        <f>IF(ISBLANK('Tableau SI'!G5),"",'Tableau SI'!G5)</f>
        <v>Partiel</v>
      </c>
      <c r="G3" s="162" t="str">
        <f>IF(ISBLANK('Tableau SI'!H5),"",'Tableau SI'!H5)</f>
        <v/>
      </c>
      <c r="H3" s="162" t="str">
        <f>IF(ISBLANK('Tableau SI'!I5),"",'Tableau SI'!I5)</f>
        <v/>
      </c>
      <c r="I3" s="162" t="str">
        <f>IF(ISBLANK('Tableau SI'!J5),"",'Tableau SI'!J5)</f>
        <v/>
      </c>
      <c r="J3" s="162" t="str">
        <f>IF(ISBLANK('Tableau SI'!K5),"",'Tableau SI'!K5)</f>
        <v/>
      </c>
      <c r="K3" s="81" t="str">
        <f>IF(ISBLANK('Tableau SI'!L5),"",'Tableau SI'!L5)</f>
        <v>Base</v>
      </c>
    </row>
    <row r="4" spans="1:11" ht="92">
      <c r="A4" s="162" t="str">
        <f>IF(ISBLANK('Tableau SI'!B6),"",'Tableau SI'!B6)</f>
        <v>SI.2.2</v>
      </c>
      <c r="B4" s="162" t="str">
        <f>IF(ISBLANK('Tableau SI'!C6),"",'Tableau SI'!C6)</f>
        <v>Documenter ou mettre à jour les spécifications d'exigences.
-Identifier et consulter les sources d'information (clients, utilisateurs, systèmes antérieurs, documents, etc.)
-Analyser les exigences identifiées afin de déterminer la portée et la faisabilité
-Générer ou mettre à jour les spécifications d'exigences.</v>
      </c>
      <c r="C4" s="162" t="str">
        <f>IF(ISBLANK('Tableau SI'!D6),"",'Tableau SI'!D6)</f>
        <v>Plan de projet [description du produit]</v>
      </c>
      <c r="D4" s="162" t="str">
        <f>IF(ISBLANK('Tableau SI'!E6),"",'Tableau SI'!E6)</f>
        <v>Spécifications d'exigences</v>
      </c>
      <c r="E4" s="162" t="str">
        <f>IF(ISBLANK('Tableau SI'!F6),"",'Tableau SI'!F6)</f>
        <v>AN
CUS</v>
      </c>
      <c r="F4" s="164" t="str">
        <f>IF(ISBLANK('Tableau SI'!G6),"",'Tableau SI'!G6)</f>
        <v>Partiel</v>
      </c>
      <c r="G4" s="162" t="str">
        <f>IF(ISBLANK('Tableau SI'!H6),"",'Tableau SI'!H6)</f>
        <v/>
      </c>
      <c r="H4" s="162" t="str">
        <f>IF(ISBLANK('Tableau SI'!I6),"",'Tableau SI'!I6)</f>
        <v/>
      </c>
      <c r="I4" s="162" t="str">
        <f>IF(ISBLANK('Tableau SI'!J6),"",'Tableau SI'!J6)</f>
        <v/>
      </c>
      <c r="J4" s="162" t="str">
        <f>IF(ISBLANK('Tableau SI'!K6),"",'Tableau SI'!K6)</f>
        <v/>
      </c>
      <c r="K4" s="81" t="str">
        <f>IF(ISBLANK('Tableau SI'!L6),"",'Tableau SI'!L6)</f>
        <v>Entrée</v>
      </c>
    </row>
    <row r="5" spans="1:11" ht="131">
      <c r="A5" s="162" t="str">
        <f>IF(ISBLANK('Tableau SI'!B7),"",'Tableau SI'!B7)</f>
        <v>SI.2.3</v>
      </c>
      <c r="B5" s="162" t="str">
        <f>IF(ISBLANK('Tableau SI'!C7),"",'Tableau SI'!C7)</f>
        <v>Vérification des spécifications d'exigences.
-Vérifier l'exactitude et la testabilité des spécifications d'exigences et sa consistance avec la description du produit. Réviser que les exigences sont complètes, sans ambiguïtés et non contradictoire. Les résultats trouvés sont documentés dans les résultats de vérification et les corrections sont faites jusqu'à ce que le document soit approuvé par l'AN. Si des changements significatifs sont requis, une demande de changement est initiée.</v>
      </c>
      <c r="C5" s="162" t="str">
        <f>IF(ISBLANK('Tableau SI'!D7),"",'Tableau SI'!D7)</f>
        <v>Spécifications d'exigences
Plan de projet [description du produit]</v>
      </c>
      <c r="D5" s="162" t="str">
        <f>IF(ISBLANK('Tableau SI'!E7),"",'Tableau SI'!E7)</f>
        <v>Résultats de vérification
Spécifications d'exigences [vérifiés]
Demande de changement [inititiée]</v>
      </c>
      <c r="E5" s="162" t="str">
        <f>IF(ISBLANK('Tableau SI'!F7),"",'Tableau SI'!F7)</f>
        <v>AN</v>
      </c>
      <c r="F5" s="164" t="str">
        <f>IF(ISBLANK('Tableau SI'!G7),"",'Tableau SI'!G7)</f>
        <v>Partiel</v>
      </c>
      <c r="G5" s="162" t="str">
        <f>IF(ISBLANK('Tableau SI'!H7),"",'Tableau SI'!H7)</f>
        <v/>
      </c>
      <c r="H5" s="162" t="str">
        <f>IF(ISBLANK('Tableau SI'!I7),"",'Tableau SI'!I7)</f>
        <v/>
      </c>
      <c r="I5" s="162" t="str">
        <f>IF(ISBLANK('Tableau SI'!J7),"",'Tableau SI'!J7)</f>
        <v/>
      </c>
      <c r="J5" s="162" t="str">
        <f>IF(ISBLANK('Tableau SI'!K7),"",'Tableau SI'!K7)</f>
        <v/>
      </c>
      <c r="K5" s="81" t="str">
        <f>IF(ISBLANK('Tableau SI'!L7),"",'Tableau SI'!L7)</f>
        <v>Base</v>
      </c>
    </row>
    <row r="6" spans="1:11" ht="92">
      <c r="A6" s="162" t="str">
        <f>IF(ISBLANK('Tableau SI'!B8),"",'Tableau SI'!B8)</f>
        <v>SI.2.4</v>
      </c>
      <c r="B6" s="162" t="str">
        <f>IF(ISBLANK('Tableau SI'!C8),"",'Tableau SI'!C8)</f>
        <v>Validation des spécifications d'exigences
-Valider que les spécifications d'exigences satisfassent les besoins et correspondent, incluant l'utilisabilité de l'interface utilisateur. Les résultats trouvés sont documentés dans les résultats de validation et les corrections sont faites jusqu'à ce que le document soit approuvé par le CUS.</v>
      </c>
      <c r="C6" s="162" t="str">
        <f>IF(ISBLANK('Tableau SI'!D8),"",'Tableau SI'!D8)</f>
        <v>Spécifications d'exigences [vérifiées]</v>
      </c>
      <c r="D6" s="162" t="str">
        <f>IF(ISBLANK('Tableau SI'!E8),"",'Tableau SI'!E8)</f>
        <v>Résultats de validation
Spécifications d'exigences [validées]</v>
      </c>
      <c r="E6" s="162" t="str">
        <f>IF(ISBLANK('Tableau SI'!F8),"",'Tableau SI'!F8)</f>
        <v>CUS
AN</v>
      </c>
      <c r="F6" s="164" t="str">
        <f>IF(ISBLANK('Tableau SI'!G8),"",'Tableau SI'!G8)</f>
        <v>Partiel</v>
      </c>
      <c r="G6" s="162" t="str">
        <f>IF(ISBLANK('Tableau SI'!H8),"",'Tableau SI'!H8)</f>
        <v/>
      </c>
      <c r="H6" s="162" t="str">
        <f>IF(ISBLANK('Tableau SI'!I8),"",'Tableau SI'!I8)</f>
        <v/>
      </c>
      <c r="I6" s="162" t="str">
        <f>IF(ISBLANK('Tableau SI'!J8),"",'Tableau SI'!J8)</f>
        <v/>
      </c>
      <c r="J6" s="162" t="str">
        <f>IF(ISBLANK('Tableau SI'!K8),"",'Tableau SI'!K8)</f>
        <v/>
      </c>
      <c r="K6" s="81" t="str">
        <f>IF(ISBLANK('Tableau SI'!L8),"",'Tableau SI'!L8)</f>
        <v>Base</v>
      </c>
    </row>
    <row r="7" spans="1:11" ht="40">
      <c r="A7" s="162" t="str">
        <f>IF(ISBLANK('Tableau SI'!B9),"",'Tableau SI'!B9)</f>
        <v>SI.2.5</v>
      </c>
      <c r="B7" s="162" t="str">
        <f>IF(ISBLANK('Tableau SI'!C9),"",'Tableau SI'!C9)</f>
        <v>Documenter la version préliminaire du document d'utilisateur du logiciel ou mettre à jour le manuel présent. (optionnel)</v>
      </c>
      <c r="C7" s="162" t="str">
        <f>IF(ISBLANK('Tableau SI'!D9),"",'Tableau SI'!D9)</f>
        <v>Spécifications d'exigences [validées]</v>
      </c>
      <c r="D7" s="162" t="str">
        <f>IF(ISBLANK('Tableau SI'!E9),"",'Tableau SI'!E9)</f>
        <v>Document d'utilisateur du logiciel [préliminaire]</v>
      </c>
      <c r="E7" s="162" t="str">
        <f>IF(ISBLANK('Tableau SI'!F9),"",'Tableau SI'!F9)</f>
        <v>AN</v>
      </c>
      <c r="F7" s="164" t="str">
        <f>IF(ISBLANK('Tableau SI'!G9),"",'Tableau SI'!G9)</f>
        <v>Partiel</v>
      </c>
      <c r="G7" s="162" t="str">
        <f>IF(ISBLANK('Tableau SI'!H9),"",'Tableau SI'!H9)</f>
        <v/>
      </c>
      <c r="H7" s="162" t="str">
        <f>IF(ISBLANK('Tableau SI'!I9),"",'Tableau SI'!I9)</f>
        <v/>
      </c>
      <c r="I7" s="162" t="str">
        <f>IF(ISBLANK('Tableau SI'!J9),"",'Tableau SI'!J9)</f>
        <v/>
      </c>
      <c r="J7" s="162" t="str">
        <f>IF(ISBLANK('Tableau SI'!K9),"",'Tableau SI'!K9)</f>
        <v/>
      </c>
      <c r="K7" s="81" t="str">
        <f>IF(ISBLANK('Tableau SI'!L9),"",'Tableau SI'!L9)</f>
        <v>Base</v>
      </c>
    </row>
    <row r="8" spans="1:11" ht="118">
      <c r="A8" s="162" t="str">
        <f>IF(ISBLANK('Tableau SI'!B10),"",'Tableau SI'!B10)</f>
        <v>SI.2.6</v>
      </c>
      <c r="B8" s="162" t="str">
        <f>IF(ISBLANK('Tableau SI'!C10),"",'Tableau SI'!C10)</f>
        <v>Vérification du document d'utilisateurs du logiciel.
-Vérifier la consistance du document d'utilisateurs du logiciel avec les spécifications d'exigences. Les résultats trouvés sont documentés dans les résultats de vérification et les corrections sont faites jusqu'à ce que le document soit approuvé par l'AN. Si des changements significatifs sont requis, une demande de changement est initiée. (optionnel)</v>
      </c>
      <c r="C8" s="162" t="str">
        <f>IF(ISBLANK('Tableau SI'!D10),"",'Tableau SI'!D10)</f>
        <v>Document d'utilisateur du logiciel [préliminaire]
Spécifications d'exigences</v>
      </c>
      <c r="D8" s="162" t="str">
        <f>IF(ISBLANK('Tableau SI'!E10),"",'Tableau SI'!E10)</f>
        <v>Résultats de vérification 
Document d'utilisateur du logiciel [préliminaire, vérifié]</v>
      </c>
      <c r="E8" s="162" t="str">
        <f>IF(ISBLANK('Tableau SI'!F10),"",'Tableau SI'!F10)</f>
        <v>AN</v>
      </c>
      <c r="F8" s="164" t="str">
        <f>IF(ISBLANK('Tableau SI'!G10),"",'Tableau SI'!G10)</f>
        <v>Partiel</v>
      </c>
      <c r="G8" s="162" t="str">
        <f>IF(ISBLANK('Tableau SI'!H10),"",'Tableau SI'!H10)</f>
        <v/>
      </c>
      <c r="H8" s="162" t="str">
        <f>IF(ISBLANK('Tableau SI'!I10),"",'Tableau SI'!I10)</f>
        <v/>
      </c>
      <c r="I8" s="162" t="str">
        <f>IF(ISBLANK('Tableau SI'!J10),"",'Tableau SI'!J10)</f>
        <v/>
      </c>
      <c r="J8" s="162" t="str">
        <f>IF(ISBLANK('Tableau SI'!K10),"",'Tableau SI'!K10)</f>
        <v/>
      </c>
      <c r="K8" s="81" t="str">
        <f>IF(ISBLANK('Tableau SI'!L10),"",'Tableau SI'!L10)</f>
        <v>Base</v>
      </c>
    </row>
    <row r="9" spans="1:11" ht="92">
      <c r="A9" s="162" t="str">
        <f>IF(ISBLANK('Tableau SI'!B11),"",'Tableau SI'!B11)</f>
        <v>SI.2.7</v>
      </c>
      <c r="B9" s="162" t="str">
        <f>IF(ISBLANK('Tableau SI'!C11),"",'Tableau SI'!C11)</f>
        <v>Incorporer les spécifications d'exigences et le document d'utilisateurs* du logiciel à la configuration du logiciel dans un "baseline".
* (optionnel)</v>
      </c>
      <c r="C9" s="162" t="str">
        <f>IF(ISBLANK('Tableau SI'!D11),"",'Tableau SI'!D11)</f>
        <v>Spécifications d'exigences [validées]
*Document d'utilisateur du logiciel [préliminaire, vérifié]</v>
      </c>
      <c r="D9" s="162" t="str">
        <f>IF(ISBLANK('Tableau SI'!E11),"",'Tableau SI'!E11)</f>
        <v>Configuration du logiciel
Spécifications d'exigences [validées, "baselined"]
Document d'utilisateur du logiciel [préliminaire, vérifié, "baselined"]</v>
      </c>
      <c r="E9" s="162" t="str">
        <f>IF(ISBLANK('Tableau SI'!F11),"",'Tableau SI'!F11)</f>
        <v>TL</v>
      </c>
      <c r="F9" s="164" t="str">
        <f>IF(ISBLANK('Tableau SI'!G11),"",'Tableau SI'!G11)</f>
        <v>Partiel</v>
      </c>
      <c r="G9" s="162" t="str">
        <f>IF(ISBLANK('Tableau SI'!H11),"",'Tableau SI'!H11)</f>
        <v/>
      </c>
      <c r="H9" s="162" t="str">
        <f>IF(ISBLANK('Tableau SI'!I11),"",'Tableau SI'!I11)</f>
        <v/>
      </c>
      <c r="I9" s="162" t="str">
        <f>IF(ISBLANK('Tableau SI'!J11),"",'Tableau SI'!J11)</f>
        <v/>
      </c>
      <c r="J9" s="162" t="str">
        <f>IF(ISBLANK('Tableau SI'!K11),"",'Tableau SI'!K11)</f>
        <v/>
      </c>
      <c r="K9" s="81" t="str">
        <f>IF(ISBLANK('Tableau SI'!L11),"",'Tableau SI'!L11)</f>
        <v>Entrée</v>
      </c>
    </row>
    <row r="10" spans="1:11" ht="15">
      <c r="A10" s="81"/>
      <c r="B10" s="81"/>
      <c r="C10" s="81"/>
      <c r="D10" s="81"/>
      <c r="E10" s="81"/>
      <c r="F10" s="81"/>
      <c r="G10" s="81"/>
      <c r="H10" s="81"/>
      <c r="I10" s="81"/>
      <c r="J10" s="81"/>
      <c r="K10" s="81"/>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31" spans="12:24" ht="15">
      <c r="L31"/>
      <c r="M31"/>
      <c r="N31"/>
      <c r="O31"/>
      <c r="P31"/>
      <c r="Q31"/>
      <c r="R31"/>
      <c r="S31"/>
      <c r="T31"/>
      <c r="U31"/>
      <c r="V31"/>
      <c r="W31"/>
      <c r="X31"/>
    </row>
    <row r="32" spans="12:24" ht="15">
      <c r="L32"/>
      <c r="M32"/>
      <c r="N32"/>
      <c r="O32"/>
      <c r="P32"/>
      <c r="Q32"/>
      <c r="R32"/>
      <c r="S32"/>
      <c r="T32"/>
      <c r="U32"/>
      <c r="V32"/>
      <c r="W32"/>
      <c r="X32"/>
    </row>
    <row r="33" spans="12:24" ht="15">
      <c r="L33"/>
      <c r="M33"/>
      <c r="N33"/>
      <c r="O33"/>
      <c r="P33"/>
      <c r="Q33"/>
      <c r="R33"/>
      <c r="S33"/>
      <c r="T33"/>
      <c r="U33"/>
      <c r="V33"/>
      <c r="W33"/>
      <c r="X33"/>
    </row>
    <row r="34" spans="12:24" ht="15">
      <c r="L34"/>
      <c r="M34"/>
      <c r="N34"/>
      <c r="O34"/>
      <c r="P34"/>
      <c r="Q34"/>
      <c r="R34"/>
      <c r="S34"/>
      <c r="T34"/>
      <c r="U34"/>
      <c r="V34"/>
      <c r="W34"/>
      <c r="X34"/>
    </row>
    <row r="35" spans="12:24" ht="15">
      <c r="L35"/>
      <c r="M35"/>
      <c r="N35"/>
      <c r="O35"/>
      <c r="P35"/>
      <c r="Q35"/>
      <c r="R35"/>
      <c r="S35"/>
      <c r="T35"/>
      <c r="U35"/>
      <c r="V35"/>
      <c r="W35"/>
      <c r="X35"/>
    </row>
    <row r="36" spans="12:24" ht="15">
      <c r="L36"/>
      <c r="M36"/>
      <c r="N36"/>
      <c r="O36"/>
      <c r="P36"/>
      <c r="Q36"/>
      <c r="R36"/>
      <c r="S36"/>
      <c r="T36"/>
      <c r="U36"/>
      <c r="V36"/>
      <c r="W36"/>
      <c r="X36"/>
    </row>
    <row r="37" spans="12:24" ht="15">
      <c r="L37"/>
      <c r="M37"/>
      <c r="N37"/>
      <c r="O37"/>
      <c r="P37"/>
      <c r="Q37"/>
      <c r="R37"/>
      <c r="S37"/>
      <c r="T37"/>
      <c r="U37"/>
      <c r="V37"/>
      <c r="W37"/>
      <c r="X37"/>
    </row>
  </sheetData>
  <mergeCells count="4">
    <mergeCell ref="F1:J1"/>
    <mergeCell ref="L1:Q1"/>
    <mergeCell ref="R1:V1"/>
    <mergeCell ref="A1:E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workbookViewId="0" topLeftCell="A1">
      <selection activeCell="A1" sqref="A1:J2"/>
    </sheetView>
  </sheetViews>
  <sheetFormatPr defaultColWidth="9.140625" defaultRowHeight="15"/>
  <cols>
    <col min="2" max="2" width="36.421875" style="0" customWidth="1"/>
    <col min="3" max="3" width="31.140625" style="0" customWidth="1"/>
    <col min="4" max="4" width="29.2812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SI'!A12</f>
        <v>SI3-Architecture et conception détaillée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27">
      <c r="A3" s="162" t="str">
        <f>IF(ISBLANK('Tableau SI'!B12),"",'Tableau SI'!B12)</f>
        <v xml:space="preserve">SI.3.1 </v>
      </c>
      <c r="B3" s="162" t="str">
        <f>IF(ISBLANK('Tableau SI'!C12),"",'Tableau SI'!C12)</f>
        <v>Assigner les tâches aux membres de l'équipe reliées à leurs rôles, selon le Plan de projet actuel.</v>
      </c>
      <c r="C3" s="162" t="str">
        <f>IF(ISBLANK('Tableau SI'!D12),"",'Tableau SI'!D12)</f>
        <v>Plan de projet</v>
      </c>
      <c r="D3" s="162" t="str">
        <f>IF(ISBLANK('Tableau SI'!E12),"",'Tableau SI'!E12)</f>
        <v/>
      </c>
      <c r="E3" s="162" t="str">
        <f>IF(ISBLANK('Tableau SI'!F12),"",'Tableau SI'!F12)</f>
        <v>TL
AN
DES</v>
      </c>
      <c r="F3" s="164" t="str">
        <f>IF(ISBLANK('Tableau SI'!G12),"",'Tableau SI'!G12)</f>
        <v>Partiel</v>
      </c>
      <c r="G3" s="162" t="str">
        <f>IF(ISBLANK('Tableau SI'!H12),"",'Tableau SI'!H12)</f>
        <v/>
      </c>
      <c r="H3" s="162" t="str">
        <f>IF(ISBLANK('Tableau SI'!I12),"",'Tableau SI'!I12)</f>
        <v/>
      </c>
      <c r="I3" s="162" t="str">
        <f>IF(ISBLANK('Tableau SI'!J12),"",'Tableau SI'!J12)</f>
        <v/>
      </c>
      <c r="J3" s="162" t="str">
        <f>IF(ISBLANK('Tableau SI'!K12),"",'Tableau SI'!K12)</f>
        <v/>
      </c>
      <c r="K3" s="81" t="str">
        <f>IF(ISBLANK('Tableau SI'!L12),"",'Tableau SI'!L12)</f>
        <v>Base</v>
      </c>
    </row>
    <row r="4" spans="1:11" ht="27">
      <c r="A4" s="162" t="str">
        <f>IF(ISBLANK('Tableau SI'!B13),"",'Tableau SI'!B13)</f>
        <v xml:space="preserve">SI.3.2 </v>
      </c>
      <c r="B4" s="162" t="str">
        <f>IF(ISBLANK('Tableau SI'!C13),"",'Tableau SI'!C13)</f>
        <v>Comprendre les spécifications d'exigences.</v>
      </c>
      <c r="C4" s="162" t="str">
        <f>IF(ISBLANK('Tableau SI'!D13),"",'Tableau SI'!D13)</f>
        <v>Spécifications d'exigences [validées, "baselined"]</v>
      </c>
      <c r="D4" s="162" t="str">
        <f>IF(ISBLANK('Tableau SI'!E13),"",'Tableau SI'!E13)</f>
        <v/>
      </c>
      <c r="E4" s="162" t="str">
        <f>IF(ISBLANK('Tableau SI'!F13),"",'Tableau SI'!F13)</f>
        <v>AN
DES</v>
      </c>
      <c r="F4" s="164" t="str">
        <f>IF(ISBLANK('Tableau SI'!G13),"",'Tableau SI'!G13)</f>
        <v>Partiel</v>
      </c>
      <c r="G4" s="162" t="str">
        <f>IF(ISBLANK('Tableau SI'!H13),"",'Tableau SI'!H13)</f>
        <v/>
      </c>
      <c r="H4" s="162" t="str">
        <f>IF(ISBLANK('Tableau SI'!I13),"",'Tableau SI'!I13)</f>
        <v/>
      </c>
      <c r="I4" s="162" t="str">
        <f>IF(ISBLANK('Tableau SI'!J13),"",'Tableau SI'!J13)</f>
        <v/>
      </c>
      <c r="J4" s="162" t="str">
        <f>IF(ISBLANK('Tableau SI'!K13),"",'Tableau SI'!K13)</f>
        <v/>
      </c>
      <c r="K4" s="81" t="str">
        <f>IF(ISBLANK('Tableau SI'!L13),"",'Tableau SI'!L13)</f>
        <v>Entrée</v>
      </c>
    </row>
    <row r="5" spans="1:11" ht="170">
      <c r="A5" s="162" t="str">
        <f>IF(ISBLANK('Tableau SI'!B14),"",'Tableau SI'!B14)</f>
        <v xml:space="preserve">SI.3.3 </v>
      </c>
      <c r="B5" s="162" t="str">
        <f>IF(ISBLANK('Tableau SI'!C14),"",'Tableau SI'!C14)</f>
        <v>Documenter ou mettre à jour la conception du logiciel.
-Analyser les spécifications d'exigences afin de générer la conception de l'architecture, ses dispositions dans le sous-système et les composants du logiciel définissant les interfaces internes et externes. Décrire en détails, les apparences et les comportements de l'interface selon les spécifications d'exigences de façon que les ressources de l'implantation puissent être prévues.
-Fournir en détails les composants du logiciel et ses interfaces afin de permettre la conception de manière apparente.
-Générer ou mettre à jour le registre de traçabilité.</v>
      </c>
      <c r="C5" s="162" t="str">
        <f>IF(ISBLANK('Tableau SI'!D14),"",'Tableau SI'!D14)</f>
        <v>Spécifications d'exigences [validées, "baselined"]</v>
      </c>
      <c r="D5" s="162" t="str">
        <f>IF(ISBLANK('Tableau SI'!E14),"",'Tableau SI'!E14)</f>
        <v>Conception du logiciel
Registre de traçabilité</v>
      </c>
      <c r="E5" s="162" t="str">
        <f>IF(ISBLANK('Tableau SI'!F14),"",'Tableau SI'!F14)</f>
        <v>AN
DES</v>
      </c>
      <c r="F5" s="164" t="str">
        <f>IF(ISBLANK('Tableau SI'!G14),"",'Tableau SI'!G14)</f>
        <v>Partiel</v>
      </c>
      <c r="G5" s="162" t="str">
        <f>IF(ISBLANK('Tableau SI'!H14),"",'Tableau SI'!H14)</f>
        <v/>
      </c>
      <c r="H5" s="162" t="str">
        <f>IF(ISBLANK('Tableau SI'!I14),"",'Tableau SI'!I14)</f>
        <v/>
      </c>
      <c r="I5" s="162" t="str">
        <f>IF(ISBLANK('Tableau SI'!J14),"",'Tableau SI'!J14)</f>
        <v/>
      </c>
      <c r="J5" s="162" t="str">
        <f>IF(ISBLANK('Tableau SI'!K14),"",'Tableau SI'!K14)</f>
        <v/>
      </c>
      <c r="K5" s="81" t="str">
        <f>IF(ISBLANK('Tableau SI'!L14),"",'Tableau SI'!L14)</f>
        <v>Entrée</v>
      </c>
    </row>
    <row r="6" spans="1:11" ht="144">
      <c r="A6" s="162" t="str">
        <f>IF(ISBLANK('Tableau SI'!B15),"",'Tableau SI'!B15)</f>
        <v xml:space="preserve">SI.3.4 </v>
      </c>
      <c r="B6" s="162" t="str">
        <f>IF(ISBLANK('Tableau SI'!C15),"",'Tableau SI'!C15)</f>
        <v>Vérification de la conception du logiciel.
-Vérifier l'exactitude du document de conception du logiciel, ses faisabilités et ses consistances avec les spécifications d'exigences. Vérifier que le registre de traçabilité contient des liens entre les exigences et les éléments de conception du logiciel. Les résultats trouvés sont documentés dans les résultats de vérification et les corrections sont faites jusqu'à ce que le document soit approuvé par l'AN. Si des changements significatifs sont requis, une demande de changement est initiée.</v>
      </c>
      <c r="C6" s="162" t="str">
        <f>IF(ISBLANK('Tableau SI'!D15),"",'Tableau SI'!D15)</f>
        <v>Conception du logiciel
Registre de traçabilité
Spécifications d'exigences [validées, "baselined"]</v>
      </c>
      <c r="D6" s="162" t="str">
        <f>IF(ISBLANK('Tableau SI'!E15),"",'Tableau SI'!E15)</f>
        <v>Résultats de vérification
Conception du logiciel [vérifiée]
Registre de traçabilité [vérifié]
Demande de changement [initiée]</v>
      </c>
      <c r="E6" s="162" t="str">
        <f>IF(ISBLANK('Tableau SI'!F15),"",'Tableau SI'!F15)</f>
        <v>AN
DES</v>
      </c>
      <c r="F6" s="164" t="str">
        <f>IF(ISBLANK('Tableau SI'!G15),"",'Tableau SI'!G15)</f>
        <v>Partiel</v>
      </c>
      <c r="G6" s="162" t="str">
        <f>IF(ISBLANK('Tableau SI'!H15),"",'Tableau SI'!H15)</f>
        <v/>
      </c>
      <c r="H6" s="162" t="str">
        <f>IF(ISBLANK('Tableau SI'!I15),"",'Tableau SI'!I15)</f>
        <v/>
      </c>
      <c r="I6" s="162" t="str">
        <f>IF(ISBLANK('Tableau SI'!J15),"",'Tableau SI'!J15)</f>
        <v/>
      </c>
      <c r="J6" s="162" t="str">
        <f>IF(ISBLANK('Tableau SI'!K15),"",'Tableau SI'!K15)</f>
        <v/>
      </c>
      <c r="K6" s="81" t="str">
        <f>IF(ISBLANK('Tableau SI'!L15),"",'Tableau SI'!L15)</f>
        <v>Base</v>
      </c>
    </row>
    <row r="7" spans="1:11" ht="66">
      <c r="A7" s="162" t="str">
        <f>IF(ISBLANK('Tableau SI'!B16),"",'Tableau SI'!B16)</f>
        <v>SI.3.5</v>
      </c>
      <c r="B7" s="162" t="str">
        <f>IF(ISBLANK('Tableau SI'!C16),"",'Tableau SI'!C16)</f>
        <v>Établir ou mettre à jour les cas et les procédures de test pour le test d'intégration selon les spécifications d'exigences et la conception du logiciel.
Le client peut fournir ses données de test, si désiré.</v>
      </c>
      <c r="C7" s="162" t="str">
        <f>IF(ISBLANK('Tableau SI'!D16),"",'Tableau SI'!D16)</f>
        <v>Spécifications d'exigences [validées, "baselined"]
Conception du logiciel [vérifiée, "baselined"]</v>
      </c>
      <c r="D7" s="162" t="str">
        <f>IF(ISBLANK('Tableau SI'!E16),"",'Tableau SI'!E16)</f>
        <v>Cas de test et procédures de test</v>
      </c>
      <c r="E7" s="162" t="str">
        <f>IF(ISBLANK('Tableau SI'!F16),"",'Tableau SI'!F16)</f>
        <v>DES</v>
      </c>
      <c r="F7" s="164" t="str">
        <f>IF(ISBLANK('Tableau SI'!G16),"",'Tableau SI'!G16)</f>
        <v>Partiel</v>
      </c>
      <c r="G7" s="162" t="str">
        <f>IF(ISBLANK('Tableau SI'!H16),"",'Tableau SI'!H16)</f>
        <v/>
      </c>
      <c r="H7" s="162" t="str">
        <f>IF(ISBLANK('Tableau SI'!I16),"",'Tableau SI'!I16)</f>
        <v/>
      </c>
      <c r="I7" s="162" t="str">
        <f>IF(ISBLANK('Tableau SI'!J16),"",'Tableau SI'!J16)</f>
        <v/>
      </c>
      <c r="J7" s="162" t="str">
        <f>IF(ISBLANK('Tableau SI'!K16),"",'Tableau SI'!K16)</f>
        <v/>
      </c>
      <c r="K7" s="81" t="str">
        <f>IF(ISBLANK('Tableau SI'!L16),"",'Tableau SI'!L16)</f>
        <v>Base</v>
      </c>
    </row>
    <row r="8" spans="1:11" ht="92">
      <c r="A8" s="162" t="str">
        <f>IF(ISBLANK('Tableau SI'!B17),"",'Tableau SI'!B17)</f>
        <v xml:space="preserve">SI.3.6 </v>
      </c>
      <c r="B8" s="162" t="str">
        <f>IF(ISBLANK('Tableau SI'!C17),"",'Tableau SI'!C17)</f>
        <v>Vérification des cas et ses procédures de test.
-Vérifier l'exactitude parmi les spécifications d'exigences, la conception du logiciel et les cas de test et les tests de procédures. Les résultats trouvés sont documentés dans les résultats de vérification et les corrections sont faites jusqu'à ce que le document soit approuvé par l'AN.</v>
      </c>
      <c r="C8" s="162" t="str">
        <f>IF(ISBLANK('Tableau SI'!D17),"",'Tableau SI'!D17)</f>
        <v>Cas de test et procédure de test
Spécifications d'exigences [validées, "baselined"]
Conception du logiciel [vérifiée, "baselined"]</v>
      </c>
      <c r="D8" s="162" t="str">
        <f>IF(ISBLANK('Tableau SI'!E17),"",'Tableau SI'!E17)</f>
        <v>Résultats de vérification
Cas et procédures de test [vérifié]</v>
      </c>
      <c r="E8" s="162" t="str">
        <f>IF(ISBLANK('Tableau SI'!F17),"",'Tableau SI'!F17)</f>
        <v>DES
AN</v>
      </c>
      <c r="F8" s="164" t="str">
        <f>IF(ISBLANK('Tableau SI'!G17),"",'Tableau SI'!G17)</f>
        <v>Partiel</v>
      </c>
      <c r="G8" s="162" t="str">
        <f>IF(ISBLANK('Tableau SI'!H17),"",'Tableau SI'!H17)</f>
        <v/>
      </c>
      <c r="H8" s="162" t="str">
        <f>IF(ISBLANK('Tableau SI'!I17),"",'Tableau SI'!I17)</f>
        <v/>
      </c>
      <c r="I8" s="162" t="str">
        <f>IF(ISBLANK('Tableau SI'!J17),"",'Tableau SI'!J17)</f>
        <v/>
      </c>
      <c r="J8" s="162" t="str">
        <f>IF(ISBLANK('Tableau SI'!K17),"",'Tableau SI'!K17)</f>
        <v/>
      </c>
      <c r="K8" s="81" t="str">
        <f>IF(ISBLANK('Tableau SI'!L17),"",'Tableau SI'!L17)</f>
        <v>Base</v>
      </c>
    </row>
    <row r="9" spans="1:11" ht="27">
      <c r="A9" s="162" t="str">
        <f>IF(ISBLANK('Tableau SI'!B18),"",'Tableau SI'!B18)</f>
        <v xml:space="preserve">SI.3.7 </v>
      </c>
      <c r="B9" s="162" t="str">
        <f>IF(ISBLANK('Tableau SI'!C18),"",'Tableau SI'!C18)</f>
        <v>Mettre à jour le registre de traçabilité en incorporant les cas et les procédures de test.</v>
      </c>
      <c r="C9" s="162" t="str">
        <f>IF(ISBLANK('Tableau SI'!D18),"",'Tableau SI'!D18)</f>
        <v>Cas et procédures de test [vérifié]
Registre de traçabilité [mis à jour]</v>
      </c>
      <c r="D9" s="162" t="str">
        <f>IF(ISBLANK('Tableau SI'!E18),"",'Tableau SI'!E18)</f>
        <v>Registre de traçabilité [mis à jour]</v>
      </c>
      <c r="E9" s="162" t="str">
        <f>IF(ISBLANK('Tableau SI'!F18),"",'Tableau SI'!F18)</f>
        <v>DES</v>
      </c>
      <c r="F9" s="164" t="str">
        <f>IF(ISBLANK('Tableau SI'!G18),"",'Tableau SI'!G18)</f>
        <v>Partiel</v>
      </c>
      <c r="G9" s="162" t="str">
        <f>IF(ISBLANK('Tableau SI'!H18),"",'Tableau SI'!H18)</f>
        <v/>
      </c>
      <c r="H9" s="162" t="str">
        <f>IF(ISBLANK('Tableau SI'!I18),"",'Tableau SI'!I18)</f>
        <v/>
      </c>
      <c r="I9" s="162" t="str">
        <f>IF(ISBLANK('Tableau SI'!J18),"",'Tableau SI'!J18)</f>
        <v/>
      </c>
      <c r="J9" s="162" t="str">
        <f>IF(ISBLANK('Tableau SI'!K18),"",'Tableau SI'!K18)</f>
        <v/>
      </c>
      <c r="K9" s="81" t="str">
        <f>IF(ISBLANK('Tableau SI'!L18),"",'Tableau SI'!L18)</f>
        <v>Base</v>
      </c>
    </row>
    <row r="10" spans="1:11" ht="53">
      <c r="A10" s="162" t="str">
        <f>IF(ISBLANK('Tableau SI'!B19),"",'Tableau SI'!B19)</f>
        <v>SI.3.8</v>
      </c>
      <c r="B10" s="162" t="str">
        <f>IF(ISBLANK('Tableau SI'!C19),"",'Tableau SI'!C19)</f>
        <v>Incorporer la conception du logiciel, les cas de test, les procédures de test et le registre de traçabilité à la configuration du logiciel en tant que "baseline".</v>
      </c>
      <c r="C10" s="162" t="str">
        <f>IF(ISBLANK('Tableau SI'!D19),"",'Tableau SI'!D19)</f>
        <v>Conception du logiciel [vérifiée]
Cas et procédures de test [vérifié]
Registre de traçabilité [vérifié]</v>
      </c>
      <c r="D10" s="162" t="str">
        <f>IF(ISBLANK('Tableau SI'!E19),"",'Tableau SI'!E19)</f>
        <v>Configuration du logiciel
Conception du logiciel [vérifiée, "baselined"]
Cas et procédures de test [vérifié]
Registre de traçabilité [vérifié, "baselined"]</v>
      </c>
      <c r="E10" s="162" t="str">
        <f>IF(ISBLANK('Tableau SI'!F19),"",'Tableau SI'!F19)</f>
        <v>TL</v>
      </c>
      <c r="F10" s="164" t="str">
        <f>IF(ISBLANK('Tableau SI'!G19),"",'Tableau SI'!G19)</f>
        <v>Partiel</v>
      </c>
      <c r="G10" s="162" t="str">
        <f>IF(ISBLANK('Tableau SI'!H19),"",'Tableau SI'!H19)</f>
        <v/>
      </c>
      <c r="H10" s="162" t="str">
        <f>IF(ISBLANK('Tableau SI'!I19),"",'Tableau SI'!I19)</f>
        <v/>
      </c>
      <c r="I10" s="162" t="str">
        <f>IF(ISBLANK('Tableau SI'!J19),"",'Tableau SI'!J19)</f>
        <v/>
      </c>
      <c r="J10" s="162" t="str">
        <f>IF(ISBLANK('Tableau SI'!K19),"",'Tableau SI'!K19)</f>
        <v/>
      </c>
      <c r="K10" s="81" t="str">
        <f>IF(ISBLANK('Tableau SI'!L19),"",'Tableau SI'!L19)</f>
        <v>Base</v>
      </c>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16" spans="1:11" ht="15">
      <c r="A16" s="81"/>
      <c r="B16" s="81"/>
      <c r="C16" s="81"/>
      <c r="D16" s="81"/>
      <c r="E16" s="81"/>
      <c r="F16" s="81"/>
      <c r="G16" s="81"/>
      <c r="H16" s="81"/>
      <c r="I16" s="81"/>
      <c r="J16" s="81"/>
      <c r="K16" s="81"/>
    </row>
    <row r="17" spans="1:11" ht="15">
      <c r="A17" s="81"/>
      <c r="B17" s="81"/>
      <c r="C17" s="81"/>
      <c r="D17" s="81"/>
      <c r="E17" s="81"/>
      <c r="F17" s="81"/>
      <c r="G17" s="81"/>
      <c r="H17" s="81"/>
      <c r="I17" s="81"/>
      <c r="J17" s="81"/>
      <c r="K17" s="81"/>
    </row>
    <row r="31" spans="12:24" ht="15">
      <c r="L31"/>
      <c r="M31"/>
      <c r="N31"/>
      <c r="O31"/>
      <c r="P31"/>
      <c r="Q31"/>
      <c r="R31"/>
      <c r="S31"/>
      <c r="T31"/>
      <c r="U31"/>
      <c r="V31"/>
      <c r="W31"/>
      <c r="X31"/>
    </row>
    <row r="32" spans="12:24" ht="15">
      <c r="L32"/>
      <c r="M32"/>
      <c r="N32"/>
      <c r="O32"/>
      <c r="P32"/>
      <c r="Q32"/>
      <c r="R32"/>
      <c r="S32"/>
      <c r="T32"/>
      <c r="U32"/>
      <c r="V32"/>
      <c r="W32"/>
      <c r="X32"/>
    </row>
    <row r="33" spans="12:24" ht="15">
      <c r="L33"/>
      <c r="M33"/>
      <c r="N33"/>
      <c r="O33"/>
      <c r="P33"/>
      <c r="Q33"/>
      <c r="R33"/>
      <c r="S33"/>
      <c r="T33"/>
      <c r="U33"/>
      <c r="V33"/>
      <c r="W33"/>
      <c r="X33"/>
    </row>
    <row r="34" spans="12:24" ht="15">
      <c r="L34"/>
      <c r="M34"/>
      <c r="N34"/>
      <c r="O34"/>
      <c r="P34"/>
      <c r="Q34"/>
      <c r="R34"/>
      <c r="S34"/>
      <c r="T34"/>
      <c r="U34"/>
      <c r="V34"/>
      <c r="W34"/>
      <c r="X34"/>
    </row>
    <row r="35" spans="12:24" ht="15">
      <c r="L35"/>
      <c r="M35"/>
      <c r="N35"/>
      <c r="O35"/>
      <c r="P35"/>
      <c r="Q35"/>
      <c r="R35"/>
      <c r="S35"/>
      <c r="T35"/>
      <c r="U35"/>
      <c r="V35"/>
      <c r="W35"/>
      <c r="X35"/>
    </row>
    <row r="36" spans="12:24" ht="15">
      <c r="L36"/>
      <c r="M36"/>
      <c r="N36"/>
      <c r="O36"/>
      <c r="P36"/>
      <c r="Q36"/>
      <c r="R36"/>
      <c r="S36"/>
      <c r="T36"/>
      <c r="U36"/>
      <c r="V36"/>
      <c r="W36"/>
      <c r="X36"/>
    </row>
    <row r="37" spans="12:24" ht="15">
      <c r="L37"/>
      <c r="M37"/>
      <c r="N37"/>
      <c r="O37"/>
      <c r="P37"/>
      <c r="Q37"/>
      <c r="R37"/>
      <c r="S37"/>
      <c r="T37"/>
      <c r="U37"/>
      <c r="V37"/>
      <c r="W37"/>
      <c r="X37"/>
    </row>
  </sheetData>
  <mergeCells count="4">
    <mergeCell ref="F1:J1"/>
    <mergeCell ref="L1:Q1"/>
    <mergeCell ref="R1:V1"/>
    <mergeCell ref="A1:E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workbookViewId="0" topLeftCell="A7">
      <selection activeCell="F2" sqref="F2:J2"/>
    </sheetView>
  </sheetViews>
  <sheetFormatPr defaultColWidth="9.140625" defaultRowHeight="15"/>
  <cols>
    <col min="2" max="2" width="36.421875" style="0" customWidth="1"/>
    <col min="3" max="3" width="31.140625" style="0" customWidth="1"/>
    <col min="4" max="4" width="26.710937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SI'!$A$20</f>
        <v>SI4-Réalisation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27">
      <c r="A3" s="162" t="str">
        <f>IF(ISBLANK('Tableau SI'!B20),"",'Tableau SI'!B20)</f>
        <v>SI.4.1</v>
      </c>
      <c r="B3" s="162" t="str">
        <f>IF(ISBLANK('Tableau SI'!C20),"",'Tableau SI'!C20)</f>
        <v>Assigner les tâches aux membres de l'équipe reliées à leurs rôles, selon le Plan de projet actuel.</v>
      </c>
      <c r="C3" s="162" t="str">
        <f>IF(ISBLANK('Tableau SI'!D20),"",'Tableau SI'!D20)</f>
        <v>Plan de projet</v>
      </c>
      <c r="D3" s="162" t="str">
        <f>IF(ISBLANK('Tableau SI'!E20),"",'Tableau SI'!E20)</f>
        <v/>
      </c>
      <c r="E3" s="162" t="str">
        <f>IF(ISBLANK('Tableau SI'!F20),"",'Tableau SI'!F20)</f>
        <v>TL</v>
      </c>
      <c r="F3" s="164" t="str">
        <f>IF(ISBLANK('Tableau SI'!G20),"",'Tableau SI'!G20)</f>
        <v>Partiel</v>
      </c>
      <c r="G3" s="162" t="str">
        <f>IF(ISBLANK('Tableau SI'!H20),"",'Tableau SI'!H20)</f>
        <v/>
      </c>
      <c r="H3" s="162" t="str">
        <f>IF(ISBLANK('Tableau SI'!I20),"",'Tableau SI'!I20)</f>
        <v/>
      </c>
      <c r="I3" s="162" t="str">
        <f>IF(ISBLANK('Tableau SI'!J20),"",'Tableau SI'!J20)</f>
        <v/>
      </c>
      <c r="J3" s="162" t="str">
        <f>IF(ISBLANK('Tableau SI'!K20),"",'Tableau SI'!K20)</f>
        <v/>
      </c>
      <c r="K3" s="81" t="str">
        <f>IF(ISBLANK('Tableau SI'!L20),"",'Tableau SI'!L20)</f>
        <v>Base</v>
      </c>
    </row>
    <row r="4" spans="1:11" ht="27">
      <c r="A4" s="162" t="str">
        <f>IF(ISBLANK('Tableau SI'!B21),"",'Tableau SI'!B21)</f>
        <v>SI.4.2</v>
      </c>
      <c r="B4" s="162" t="str">
        <f>IF(ISBLANK('Tableau SI'!C21),"",'Tableau SI'!C21)</f>
        <v xml:space="preserve"> Comprendre la conception du logiciel.</v>
      </c>
      <c r="C4" s="162" t="str">
        <f>IF(ISBLANK('Tableau SI'!D21),"",'Tableau SI'!D21)</f>
        <v>Conception du logiciel [vérifiée, "baselined"]</v>
      </c>
      <c r="D4" s="162" t="str">
        <f>IF(ISBLANK('Tableau SI'!E21),"",'Tableau SI'!E21)</f>
        <v/>
      </c>
      <c r="E4" s="162" t="str">
        <f>IF(ISBLANK('Tableau SI'!F21),"",'Tableau SI'!F21)</f>
        <v>PR</v>
      </c>
      <c r="F4" s="164" t="str">
        <f>IF(ISBLANK('Tableau SI'!G21),"",'Tableau SI'!G21)</f>
        <v>Partiel</v>
      </c>
      <c r="G4" s="162" t="str">
        <f>IF(ISBLANK('Tableau SI'!H21),"",'Tableau SI'!H21)</f>
        <v/>
      </c>
      <c r="H4" s="162" t="str">
        <f>IF(ISBLANK('Tableau SI'!I21),"",'Tableau SI'!I21)</f>
        <v/>
      </c>
      <c r="I4" s="162" t="str">
        <f>IF(ISBLANK('Tableau SI'!J21),"",'Tableau SI'!J21)</f>
        <v/>
      </c>
      <c r="J4" s="162" t="str">
        <f>IF(ISBLANK('Tableau SI'!K21),"",'Tableau SI'!K21)</f>
        <v/>
      </c>
      <c r="K4" s="81" t="str">
        <f>IF(ISBLANK('Tableau SI'!L21),"",'Tableau SI'!L21)</f>
        <v>Entrée</v>
      </c>
    </row>
    <row r="5" spans="1:11" ht="53">
      <c r="A5" s="162" t="str">
        <f>IF(ISBLANK('Tableau SI'!B22),"",'Tableau SI'!B22)</f>
        <v xml:space="preserve">SI.4.3 </v>
      </c>
      <c r="B5" s="162" t="str">
        <f>IF(ISBLANK('Tableau SI'!C22),"",'Tableau SI'!C22)</f>
        <v>Réaliser ou mettre à jour les composants du logiciel selon les parties détaillées du document de conception du logiciel et définir ou mettre à jour les cas de test unitaire.</v>
      </c>
      <c r="C5" s="162" t="str">
        <f>IF(ISBLANK('Tableau SI'!D22),"",'Tableau SI'!D22)</f>
        <v>Conception du logiciel [vérifiée, "baselined"]
Registre de traçabilité [vérifié, "baselined"]</v>
      </c>
      <c r="D5" s="162" t="str">
        <f>IF(ISBLANK('Tableau SI'!E22),"",'Tableau SI'!E22)</f>
        <v>Composants du logiciel</v>
      </c>
      <c r="E5" s="162" t="str">
        <f>IF(ISBLANK('Tableau SI'!F22),"",'Tableau SI'!F22)</f>
        <v>PR</v>
      </c>
      <c r="F5" s="164" t="str">
        <f>IF(ISBLANK('Tableau SI'!G22),"",'Tableau SI'!G22)</f>
        <v>Partiel</v>
      </c>
      <c r="G5" s="162" t="str">
        <f>IF(ISBLANK('Tableau SI'!H22),"",'Tableau SI'!H22)</f>
        <v/>
      </c>
      <c r="H5" s="162" t="str">
        <f>IF(ISBLANK('Tableau SI'!I22),"",'Tableau SI'!I22)</f>
        <v/>
      </c>
      <c r="I5" s="162" t="str">
        <f>IF(ISBLANK('Tableau SI'!J22),"",'Tableau SI'!J22)</f>
        <v/>
      </c>
      <c r="J5" s="162" t="str">
        <f>IF(ISBLANK('Tableau SI'!K22),"",'Tableau SI'!K22)</f>
        <v/>
      </c>
      <c r="K5" s="81" t="str">
        <f>IF(ISBLANK('Tableau SI'!L22),"",'Tableau SI'!L22)</f>
        <v>Entrée</v>
      </c>
    </row>
    <row r="6" spans="1:11" ht="40">
      <c r="A6" s="162" t="str">
        <f>IF(ISBLANK('Tableau SI'!B23),"",'Tableau SI'!B23)</f>
        <v xml:space="preserve">SI.4.4 </v>
      </c>
      <c r="B6" s="162" t="str">
        <f>IF(ISBLANK('Tableau SI'!C23),"",'Tableau SI'!C23)</f>
        <v>Appliquer les cas de test unitaire afin de vérifier les fonctions de travail selon les parties détaillées du document de conception du logiciel.</v>
      </c>
      <c r="C6" s="162" t="str">
        <f>IF(ISBLANK('Tableau SI'!D23),"",'Tableau SI'!D23)</f>
        <v>Composants du logiciel</v>
      </c>
      <c r="D6" s="162" t="str">
        <f>IF(ISBLANK('Tableau SI'!E23),"",'Tableau SI'!E23)</f>
        <v>Composants du logiciel [test unitaire testé]</v>
      </c>
      <c r="E6" s="162" t="str">
        <f>IF(ISBLANK('Tableau SI'!F23),"",'Tableau SI'!F23)</f>
        <v>PR</v>
      </c>
      <c r="F6" s="164" t="str">
        <f>IF(ISBLANK('Tableau SI'!G23),"",'Tableau SI'!G23)</f>
        <v>Partiel</v>
      </c>
      <c r="G6" s="162" t="str">
        <f>IF(ISBLANK('Tableau SI'!H23),"",'Tableau SI'!H23)</f>
        <v/>
      </c>
      <c r="H6" s="162" t="str">
        <f>IF(ISBLANK('Tableau SI'!I23),"",'Tableau SI'!I23)</f>
        <v/>
      </c>
      <c r="I6" s="162" t="str">
        <f>IF(ISBLANK('Tableau SI'!J23),"",'Tableau SI'!J23)</f>
        <v/>
      </c>
      <c r="J6" s="162" t="str">
        <f>IF(ISBLANK('Tableau SI'!K23),"",'Tableau SI'!K23)</f>
        <v/>
      </c>
      <c r="K6" s="81" t="str">
        <f>IF(ISBLANK('Tableau SI'!L23),"",'Tableau SI'!L23)</f>
        <v>Base</v>
      </c>
    </row>
    <row r="7" spans="1:11" ht="40">
      <c r="A7" s="162" t="str">
        <f>IF(ISBLANK('Tableau SI'!B24),"",'Tableau SI'!B24)</f>
        <v xml:space="preserve">SI.4.5 </v>
      </c>
      <c r="B7" s="162" t="str">
        <f>IF(ISBLANK('Tableau SI'!C24),"",'Tableau SI'!C24)</f>
        <v>Corriger les défauts trouvés jusqu'à ce que les tests unitaires soient testés avec succès (atteindre les critères de sortie).</v>
      </c>
      <c r="C7" s="162" t="str">
        <f>IF(ISBLANK('Tableau SI'!D24),"",'Tableau SI'!D24)</f>
        <v>Composants du logiciel [test unitaire testé]</v>
      </c>
      <c r="D7" s="162" t="str">
        <f>IF(ISBLANK('Tableau SI'!E24),"",'Tableau SI'!E24)</f>
        <v>Composants du logiciel [corrigé]</v>
      </c>
      <c r="E7" s="162" t="str">
        <f>IF(ISBLANK('Tableau SI'!F24),"",'Tableau SI'!F24)</f>
        <v>PR</v>
      </c>
      <c r="F7" s="164" t="str">
        <f>IF(ISBLANK('Tableau SI'!G24),"",'Tableau SI'!G24)</f>
        <v>Partiel</v>
      </c>
      <c r="G7" s="162" t="str">
        <f>IF(ISBLANK('Tableau SI'!H24),"",'Tableau SI'!H24)</f>
        <v/>
      </c>
      <c r="H7" s="162" t="str">
        <f>IF(ISBLANK('Tableau SI'!I24),"",'Tableau SI'!I24)</f>
        <v/>
      </c>
      <c r="I7" s="162" t="str">
        <f>IF(ISBLANK('Tableau SI'!J24),"",'Tableau SI'!J24)</f>
        <v/>
      </c>
      <c r="J7" s="162" t="str">
        <f>IF(ISBLANK('Tableau SI'!K24),"",'Tableau SI'!K24)</f>
        <v/>
      </c>
      <c r="K7" s="81" t="str">
        <f>IF(ISBLANK('Tableau SI'!L24),"",'Tableau SI'!L24)</f>
        <v>Entrée</v>
      </c>
    </row>
    <row r="8" spans="1:11" ht="40">
      <c r="A8" s="162" t="str">
        <f>IF(ISBLANK('Tableau SI'!B25),"",'Tableau SI'!B25)</f>
        <v>SI.4.6</v>
      </c>
      <c r="B8" s="162" t="str">
        <f>IF(ISBLANK('Tableau SI'!C25),"",'Tableau SI'!C25)</f>
        <v>Mettre à jour le registre de traçabilité en incorporant les composants du logiciel réalisés ou modifiés.</v>
      </c>
      <c r="C8" s="162" t="str">
        <f>IF(ISBLANK('Tableau SI'!D25),"",'Tableau SI'!D25)</f>
        <v>Composants du logiciel [test unitaire corrigé]
Registre de traçabilité [vérifié, "baselined"]</v>
      </c>
      <c r="D8" s="162" t="str">
        <f>IF(ISBLANK('Tableau SI'!E25),"",'Tableau SI'!E25)</f>
        <v>Registre de traçabilité [mis à jour]</v>
      </c>
      <c r="E8" s="162" t="str">
        <f>IF(ISBLANK('Tableau SI'!F25),"",'Tableau SI'!F25)</f>
        <v>PR</v>
      </c>
      <c r="F8" s="164" t="str">
        <f>IF(ISBLANK('Tableau SI'!G25),"",'Tableau SI'!G25)</f>
        <v>Partiel</v>
      </c>
      <c r="G8" s="162" t="str">
        <f>IF(ISBLANK('Tableau SI'!H25),"",'Tableau SI'!H25)</f>
        <v/>
      </c>
      <c r="H8" s="162" t="str">
        <f>IF(ISBLANK('Tableau SI'!I25),"",'Tableau SI'!I25)</f>
        <v/>
      </c>
      <c r="I8" s="162" t="str">
        <f>IF(ISBLANK('Tableau SI'!J25),"",'Tableau SI'!J25)</f>
        <v/>
      </c>
      <c r="J8" s="162" t="str">
        <f>IF(ISBLANK('Tableau SI'!K25),"",'Tableau SI'!K25)</f>
        <v/>
      </c>
      <c r="K8" s="81" t="str">
        <f>IF(ISBLANK('Tableau SI'!L25),"",'Tableau SI'!L25)</f>
        <v>Base</v>
      </c>
    </row>
    <row r="9" spans="1:11" ht="53">
      <c r="A9" s="162" t="str">
        <f>IF(ISBLANK('Tableau SI'!B26),"",'Tableau SI'!B26)</f>
        <v>SI.4.7</v>
      </c>
      <c r="B9" s="162" t="str">
        <f>IF(ISBLANK('Tableau SI'!C26),"",'Tableau SI'!C26)</f>
        <v>Incorporer les composants du logiciel et le registre de traçabilité à la configuration du logiciel en tant que "baseline".</v>
      </c>
      <c r="C9" s="162" t="str">
        <f>IF(ISBLANK('Tableau SI'!D26),"",'Tableau SI'!D26)</f>
        <v>Composants du logiciel [test unitaire corrigé]
Registre de traçabilité [mis à jour]</v>
      </c>
      <c r="D9" s="162" t="str">
        <f>IF(ISBLANK('Tableau SI'!E26),"",'Tableau SI'!E26)</f>
        <v>Configuration du logiciel
Composants du logiciel [corrigé, "baselined"]
Registre de traçabilité [mis à jour, "baselined"]</v>
      </c>
      <c r="E9" s="162" t="str">
        <f>IF(ISBLANK('Tableau SI'!F26),"",'Tableau SI'!F26)</f>
        <v>TL</v>
      </c>
      <c r="F9" s="164" t="str">
        <f>IF(ISBLANK('Tableau SI'!G26),"",'Tableau SI'!G26)</f>
        <v>Partiel</v>
      </c>
      <c r="G9" s="162" t="str">
        <f>IF(ISBLANK('Tableau SI'!H26),"",'Tableau SI'!H26)</f>
        <v/>
      </c>
      <c r="H9" s="162" t="str">
        <f>IF(ISBLANK('Tableau SI'!I26),"",'Tableau SI'!I26)</f>
        <v/>
      </c>
      <c r="I9" s="162" t="str">
        <f>IF(ISBLANK('Tableau SI'!J26),"",'Tableau SI'!J26)</f>
        <v/>
      </c>
      <c r="J9" s="162" t="str">
        <f>IF(ISBLANK('Tableau SI'!K26),"",'Tableau SI'!K26)</f>
        <v/>
      </c>
      <c r="K9" s="81" t="str">
        <f>IF(ISBLANK('Tableau SI'!L26),"",'Tableau SI'!L26)</f>
        <v>Entrée</v>
      </c>
    </row>
    <row r="10" spans="1:11" ht="15">
      <c r="A10" s="81"/>
      <c r="B10" s="81"/>
      <c r="C10" s="81"/>
      <c r="D10" s="81"/>
      <c r="E10" s="81"/>
      <c r="F10" s="81"/>
      <c r="G10" s="81"/>
      <c r="H10" s="81"/>
      <c r="I10" s="81"/>
      <c r="J10" s="81"/>
      <c r="K10" s="81"/>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16" spans="1:11" ht="15">
      <c r="A16" s="81"/>
      <c r="B16" s="81"/>
      <c r="C16" s="81"/>
      <c r="D16" s="81"/>
      <c r="E16" s="81"/>
      <c r="F16" s="81"/>
      <c r="G16" s="81"/>
      <c r="H16" s="81"/>
      <c r="I16" s="81"/>
      <c r="J16" s="81"/>
      <c r="K16" s="81"/>
    </row>
    <row r="17" spans="1:11" ht="15">
      <c r="A17" s="81"/>
      <c r="B17" s="81"/>
      <c r="C17" s="81"/>
      <c r="D17" s="81"/>
      <c r="E17" s="81"/>
      <c r="F17" s="81"/>
      <c r="G17" s="81"/>
      <c r="H17" s="81"/>
      <c r="I17" s="81"/>
      <c r="J17" s="81"/>
      <c r="K17" s="81"/>
    </row>
    <row r="18" spans="1:11" ht="15">
      <c r="A18" s="81"/>
      <c r="B18" s="81"/>
      <c r="C18" s="81"/>
      <c r="D18" s="81"/>
      <c r="E18" s="81"/>
      <c r="F18" s="81"/>
      <c r="G18" s="81"/>
      <c r="H18" s="81"/>
      <c r="I18" s="81"/>
      <c r="J18" s="81"/>
      <c r="K18" s="81"/>
    </row>
    <row r="19" spans="1:11" ht="15">
      <c r="A19" s="81"/>
      <c r="B19" s="81"/>
      <c r="C19" s="81"/>
      <c r="D19" s="81"/>
      <c r="E19" s="81"/>
      <c r="F19" s="81"/>
      <c r="G19" s="81"/>
      <c r="H19" s="81"/>
      <c r="I19" s="81"/>
      <c r="J19" s="81"/>
      <c r="K19" s="81"/>
    </row>
    <row r="20" spans="1:11" ht="15">
      <c r="A20" s="81"/>
      <c r="B20" s="81"/>
      <c r="C20" s="81"/>
      <c r="D20" s="81"/>
      <c r="E20" s="81"/>
      <c r="F20" s="81"/>
      <c r="G20" s="81"/>
      <c r="H20" s="81"/>
      <c r="I20" s="81"/>
      <c r="J20" s="81"/>
      <c r="K20" s="81"/>
    </row>
    <row r="21" spans="1:11" ht="15">
      <c r="A21" s="81"/>
      <c r="B21" s="81"/>
      <c r="C21" s="81"/>
      <c r="D21" s="81"/>
      <c r="E21" s="81"/>
      <c r="F21" s="81"/>
      <c r="G21" s="81"/>
      <c r="H21" s="81"/>
      <c r="I21" s="81"/>
      <c r="J21" s="81"/>
      <c r="K21" s="81"/>
    </row>
    <row r="22" spans="1:11" ht="15">
      <c r="A22" s="81"/>
      <c r="B22" s="81"/>
      <c r="C22" s="81"/>
      <c r="D22" s="81"/>
      <c r="E22" s="81"/>
      <c r="F22" s="81"/>
      <c r="G22" s="81"/>
      <c r="H22" s="81"/>
      <c r="I22" s="81"/>
      <c r="J22" s="81"/>
      <c r="K22" s="81"/>
    </row>
    <row r="23" spans="1:24" ht="15">
      <c r="A23" s="81"/>
      <c r="B23" s="81"/>
      <c r="C23" s="81"/>
      <c r="D23" s="81"/>
      <c r="E23" s="81"/>
      <c r="F23" s="81"/>
      <c r="G23" s="81"/>
      <c r="H23" s="81"/>
      <c r="I23" s="81"/>
      <c r="J23" s="81"/>
      <c r="K23" s="81"/>
      <c r="L23"/>
      <c r="M23"/>
      <c r="N23"/>
      <c r="O23"/>
      <c r="P23"/>
      <c r="Q23"/>
      <c r="R23"/>
      <c r="S23"/>
      <c r="T23"/>
      <c r="U23"/>
      <c r="V23"/>
      <c r="W23"/>
      <c r="X23"/>
    </row>
    <row r="24" spans="1:24" ht="15">
      <c r="A24" s="81"/>
      <c r="B24" s="81"/>
      <c r="C24" s="81"/>
      <c r="D24" s="81"/>
      <c r="E24" s="81"/>
      <c r="F24" s="81"/>
      <c r="G24" s="81"/>
      <c r="H24" s="81"/>
      <c r="I24" s="81"/>
      <c r="J24" s="81"/>
      <c r="K24" s="81"/>
      <c r="L24"/>
      <c r="M24"/>
      <c r="N24"/>
      <c r="O24"/>
      <c r="P24"/>
      <c r="Q24"/>
      <c r="R24"/>
      <c r="S24"/>
      <c r="T24"/>
      <c r="U24"/>
      <c r="V24"/>
      <c r="W24"/>
      <c r="X24"/>
    </row>
    <row r="25" spans="12:24" ht="15">
      <c r="L25"/>
      <c r="M25"/>
      <c r="N25"/>
      <c r="O25"/>
      <c r="P25"/>
      <c r="Q25"/>
      <c r="R25"/>
      <c r="S25"/>
      <c r="T25"/>
      <c r="U25"/>
      <c r="V25"/>
      <c r="W25"/>
      <c r="X25"/>
    </row>
    <row r="26" spans="12:24" ht="15">
      <c r="L26"/>
      <c r="M26"/>
      <c r="N26"/>
      <c r="O26"/>
      <c r="P26"/>
      <c r="Q26"/>
      <c r="R26"/>
      <c r="S26"/>
      <c r="T26"/>
      <c r="U26"/>
      <c r="V26"/>
      <c r="W26"/>
      <c r="X26"/>
    </row>
    <row r="27" spans="12:24" ht="15">
      <c r="L27"/>
      <c r="M27"/>
      <c r="N27"/>
      <c r="O27"/>
      <c r="P27"/>
      <c r="Q27"/>
      <c r="R27"/>
      <c r="S27"/>
      <c r="T27"/>
      <c r="U27"/>
      <c r="V27"/>
      <c r="W27"/>
      <c r="X27"/>
    </row>
    <row r="28" spans="12:24" ht="15">
      <c r="L28"/>
      <c r="M28"/>
      <c r="N28"/>
      <c r="O28"/>
      <c r="P28"/>
      <c r="Q28"/>
      <c r="R28"/>
      <c r="S28"/>
      <c r="T28"/>
      <c r="U28"/>
      <c r="V28"/>
      <c r="W28"/>
      <c r="X28"/>
    </row>
    <row r="29" spans="12:24" ht="15">
      <c r="L29"/>
      <c r="M29"/>
      <c r="N29"/>
      <c r="O29"/>
      <c r="P29"/>
      <c r="Q29"/>
      <c r="R29"/>
      <c r="S29"/>
      <c r="T29"/>
      <c r="U29"/>
      <c r="V29"/>
      <c r="W29"/>
      <c r="X29"/>
    </row>
  </sheetData>
  <mergeCells count="4">
    <mergeCell ref="L1:Q1"/>
    <mergeCell ref="R1:V1"/>
    <mergeCell ref="A1:E1"/>
    <mergeCell ref="F1:J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topLeftCell="A1">
      <selection activeCell="A1" sqref="A1:J2"/>
    </sheetView>
  </sheetViews>
  <sheetFormatPr defaultColWidth="9.140625" defaultRowHeight="15"/>
  <cols>
    <col min="2" max="2" width="36.421875" style="0" customWidth="1"/>
    <col min="3" max="3" width="31.140625" style="0" customWidth="1"/>
    <col min="4" max="4" width="29.42187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SI'!$A$27</f>
        <v>SI5-Test et intégration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27">
      <c r="A3" s="162" t="str">
        <f>IF(ISBLANK('Tableau SI'!B27),"",'Tableau SI'!B27)</f>
        <v>SI.5.1</v>
      </c>
      <c r="B3" s="162" t="str">
        <f>IF(ISBLANK('Tableau SI'!C27),"",'Tableau SI'!C27)</f>
        <v>Assigner les tâches aux membres de l'équipe reliées à leurs rôles, selon le Plan de projet actuel.</v>
      </c>
      <c r="C3" s="162" t="str">
        <f>IF(ISBLANK('Tableau SI'!D27),"",'Tableau SI'!D27)</f>
        <v>Plan de projet</v>
      </c>
      <c r="D3" s="162" t="str">
        <f>IF(ISBLANK('Tableau SI'!E27),"",'Tableau SI'!E27)</f>
        <v/>
      </c>
      <c r="E3" s="162" t="str">
        <f>IF(ISBLANK('Tableau SI'!F27),"",'Tableau SI'!F27)</f>
        <v>TL</v>
      </c>
      <c r="F3" s="164" t="str">
        <f>IF(ISBLANK('Tableau SI'!G27),"",'Tableau SI'!G27)</f>
        <v>Partiel</v>
      </c>
      <c r="G3" s="162" t="str">
        <f>IF(ISBLANK('Tableau SI'!H27),"",'Tableau SI'!H27)</f>
        <v/>
      </c>
      <c r="H3" s="162" t="str">
        <f>IF(ISBLANK('Tableau SI'!I27),"",'Tableau SI'!I27)</f>
        <v/>
      </c>
      <c r="I3" s="162" t="str">
        <f>IF(ISBLANK('Tableau SI'!J27),"",'Tableau SI'!J27)</f>
        <v/>
      </c>
      <c r="J3" s="162" t="str">
        <f>IF(ISBLANK('Tableau SI'!K27),"",'Tableau SI'!K27)</f>
        <v/>
      </c>
      <c r="K3" s="81" t="str">
        <f>IF(ISBLANK('Tableau SI'!L27),"",'Tableau SI'!L27)</f>
        <v>Base</v>
      </c>
    </row>
    <row r="4" spans="1:11" ht="40">
      <c r="A4" s="162" t="str">
        <f>IF(ISBLANK('Tableau SI'!B28),"",'Tableau SI'!B28)</f>
        <v>SI.5.2</v>
      </c>
      <c r="B4" s="162" t="str">
        <f>IF(ISBLANK('Tableau SI'!C28),"",'Tableau SI'!C28)</f>
        <v>Comprendre les cas d'utilisation et les procèdures de test.
-Établir ou mettre à jour l'environnement test.</v>
      </c>
      <c r="C4" s="162" t="str">
        <f>IF(ISBLANK('Tableau SI'!D28),"",'Tableau SI'!D28)</f>
        <v>Cas de test et procédures de test [vérifié, "baselined"]</v>
      </c>
      <c r="D4" s="162" t="str">
        <f>IF(ISBLANK('Tableau SI'!E28),"",'Tableau SI'!E28)</f>
        <v/>
      </c>
      <c r="E4" s="162" t="str">
        <f>IF(ISBLANK('Tableau SI'!F28),"",'Tableau SI'!F28)</f>
        <v>PR</v>
      </c>
      <c r="F4" s="164" t="str">
        <f>IF(ISBLANK('Tableau SI'!G28),"",'Tableau SI'!G28)</f>
        <v>Partiel</v>
      </c>
      <c r="G4" s="162" t="str">
        <f>IF(ISBLANK('Tableau SI'!H28),"",'Tableau SI'!H28)</f>
        <v/>
      </c>
      <c r="H4" s="162" t="str">
        <f>IF(ISBLANK('Tableau SI'!I28),"",'Tableau SI'!I28)</f>
        <v/>
      </c>
      <c r="I4" s="162" t="str">
        <f>IF(ISBLANK('Tableau SI'!J28),"",'Tableau SI'!J28)</f>
        <v/>
      </c>
      <c r="J4" s="162" t="str">
        <f>IF(ISBLANK('Tableau SI'!K28),"",'Tableau SI'!K28)</f>
        <v/>
      </c>
      <c r="K4" s="81" t="str">
        <f>IF(ISBLANK('Tableau SI'!L28),"",'Tableau SI'!L28)</f>
        <v>Base</v>
      </c>
    </row>
    <row r="5" spans="1:11" ht="53">
      <c r="A5" s="162" t="str">
        <f>IF(ISBLANK('Tableau SI'!B29),"",'Tableau SI'!B29)</f>
        <v>SI.5.3</v>
      </c>
      <c r="B5" s="162" t="str">
        <f>IF(ISBLANK('Tableau SI'!C29),"",'Tableau SI'!C29)</f>
        <v>Intégrer le logiciel en utilisant les composants du logiciel et définir ou mettre à jour les cas d'utilisation et les procèdures de test pour l'intégration.</v>
      </c>
      <c r="C5" s="162" t="str">
        <f>IF(ISBLANK('Tableau SI'!D29),"",'Tableau SI'!D29)</f>
        <v>Composants de logiciel [corrigé, "baselined"]
Registre de traçabilité [mis à jour, "baselined"]</v>
      </c>
      <c r="D5" s="162" t="str">
        <f>IF(ISBLANK('Tableau SI'!E29),"",'Tableau SI'!E29)</f>
        <v>Cas et procédures de test du logiciel</v>
      </c>
      <c r="E5" s="162" t="str">
        <f>IF(ISBLANK('Tableau SI'!F29),"",'Tableau SI'!F29)</f>
        <v>PR</v>
      </c>
      <c r="F5" s="164" t="str">
        <f>IF(ISBLANK('Tableau SI'!G29),"",'Tableau SI'!G29)</f>
        <v>Partiel</v>
      </c>
      <c r="G5" s="162" t="str">
        <f>IF(ISBLANK('Tableau SI'!H29),"",'Tableau SI'!H29)</f>
        <v/>
      </c>
      <c r="H5" s="162" t="str">
        <f>IF(ISBLANK('Tableau SI'!I29),"",'Tableau SI'!I29)</f>
        <v/>
      </c>
      <c r="I5" s="162" t="str">
        <f>IF(ISBLANK('Tableau SI'!J29),"",'Tableau SI'!J29)</f>
        <v/>
      </c>
      <c r="J5" s="162" t="str">
        <f>IF(ISBLANK('Tableau SI'!K29),"",'Tableau SI'!K29)</f>
        <v/>
      </c>
      <c r="K5" s="81" t="str">
        <f>IF(ISBLANK('Tableau SI'!L29),"",'Tableau SI'!L29)</f>
        <v>Entrée</v>
      </c>
    </row>
    <row r="6" spans="1:11" ht="40">
      <c r="A6" s="162" t="str">
        <f>IF(ISBLANK('Tableau SI'!B30),"",'Tableau SI'!B30)</f>
        <v>SI.5.4</v>
      </c>
      <c r="B6" s="162" t="str">
        <f>IF(ISBLANK('Tableau SI'!C30),"",'Tableau SI'!C30)</f>
        <v>Exécuter les tests en utilisant les cas et les procèdures de test pour l'intégration et documenter les résultats dans un rapport de test.</v>
      </c>
      <c r="C6" s="162" t="str">
        <f>IF(ISBLANK('Tableau SI'!D30),"",'Tableau SI'!D30)</f>
        <v>Cas et procédures de test du logiciel</v>
      </c>
      <c r="D6" s="162" t="str">
        <f>IF(ISBLANK('Tableau SI'!E30),"",'Tableau SI'!E30)</f>
        <v>Logiciel [testé]
Rapport de test</v>
      </c>
      <c r="E6" s="162" t="str">
        <f>IF(ISBLANK('Tableau SI'!F30),"",'Tableau SI'!F30)</f>
        <v>PR
CUS</v>
      </c>
      <c r="F6" s="164" t="str">
        <f>IF(ISBLANK('Tableau SI'!G30),"",'Tableau SI'!G30)</f>
        <v>Partiel</v>
      </c>
      <c r="G6" s="162" t="str">
        <f>IF(ISBLANK('Tableau SI'!H30),"",'Tableau SI'!H30)</f>
        <v/>
      </c>
      <c r="H6" s="162" t="str">
        <f>IF(ISBLANK('Tableau SI'!I30),"",'Tableau SI'!I30)</f>
        <v/>
      </c>
      <c r="I6" s="162" t="str">
        <f>IF(ISBLANK('Tableau SI'!J30),"",'Tableau SI'!J30)</f>
        <v/>
      </c>
      <c r="J6" s="162" t="str">
        <f>IF(ISBLANK('Tableau SI'!K30),"",'Tableau SI'!K30)</f>
        <v/>
      </c>
      <c r="K6" s="81" t="str">
        <f>IF(ISBLANK('Tableau SI'!L30),"",'Tableau SI'!L30)</f>
        <v>Entrée</v>
      </c>
    </row>
    <row r="7" spans="1:11" ht="27">
      <c r="A7" s="162" t="str">
        <f>IF(ISBLANK('Tableau SI'!B31),"",'Tableau SI'!B31)</f>
        <v>SI.5.5</v>
      </c>
      <c r="B7" s="162" t="str">
        <f>IF(ISBLANK('Tableau SI'!C31),"",'Tableau SI'!C31)</f>
        <v>Corriger les défauts trouvés jusqu'à ce que le test soit testé avec succès.</v>
      </c>
      <c r="C7" s="162" t="str">
        <f>IF(ISBLANK('Tableau SI'!D31),"",'Tableau SI'!D31)</f>
        <v>Logiciel [testé]
Rapport de test</v>
      </c>
      <c r="D7" s="162" t="str">
        <f>IF(ISBLANK('Tableau SI'!E31),"",'Tableau SI'!E31)</f>
        <v>Logiciel [corrigé]
Rapport de test [défauts éliminés]</v>
      </c>
      <c r="E7" s="162" t="str">
        <f>IF(ISBLANK('Tableau SI'!F31),"",'Tableau SI'!F31)</f>
        <v>PR</v>
      </c>
      <c r="F7" s="164" t="str">
        <f>IF(ISBLANK('Tableau SI'!G31),"",'Tableau SI'!G31)</f>
        <v>Partiel</v>
      </c>
      <c r="G7" s="162" t="str">
        <f>IF(ISBLANK('Tableau SI'!H31),"",'Tableau SI'!H31)</f>
        <v/>
      </c>
      <c r="H7" s="162" t="str">
        <f>IF(ISBLANK('Tableau SI'!I31),"",'Tableau SI'!I31)</f>
        <v/>
      </c>
      <c r="I7" s="162" t="str">
        <f>IF(ISBLANK('Tableau SI'!J31),"",'Tableau SI'!J31)</f>
        <v/>
      </c>
      <c r="J7" s="162" t="str">
        <f>IF(ISBLANK('Tableau SI'!K31),"",'Tableau SI'!K31)</f>
        <v/>
      </c>
      <c r="K7" s="81" t="str">
        <f>IF(ISBLANK('Tableau SI'!L31),"",'Tableau SI'!L31)</f>
        <v>Entrée</v>
      </c>
    </row>
    <row r="8" spans="1:11" ht="27">
      <c r="A8" s="162" t="str">
        <f>IF(ISBLANK('Tableau SI'!B32),"",'Tableau SI'!B32)</f>
        <v>SI.5.6</v>
      </c>
      <c r="B8" s="162" t="str">
        <f>IF(ISBLANK('Tableau SI'!C32),"",'Tableau SI'!C32)</f>
        <v>Mettre à jour le registre de traçabilité si approprié.</v>
      </c>
      <c r="C8" s="162" t="str">
        <f>IF(ISBLANK('Tableau SI'!D32),"",'Tableau SI'!D32)</f>
        <v>Logiciel [corrigé]
Registre de traçabilité [vérifié, "baselined"]</v>
      </c>
      <c r="D8" s="162" t="str">
        <f>IF(ISBLANK('Tableau SI'!E32),"",'Tableau SI'!E32)</f>
        <v>Registre de traçabilité [mis à jour]</v>
      </c>
      <c r="E8" s="162" t="str">
        <f>IF(ISBLANK('Tableau SI'!F32),"",'Tableau SI'!F32)</f>
        <v>PR</v>
      </c>
      <c r="F8" s="164" t="str">
        <f>IF(ISBLANK('Tableau SI'!G32),"",'Tableau SI'!G32)</f>
        <v>Partiel</v>
      </c>
      <c r="G8" s="162" t="str">
        <f>IF(ISBLANK('Tableau SI'!H32),"",'Tableau SI'!H32)</f>
        <v/>
      </c>
      <c r="H8" s="162" t="str">
        <f>IF(ISBLANK('Tableau SI'!I32),"",'Tableau SI'!I32)</f>
        <v/>
      </c>
      <c r="I8" s="162" t="str">
        <f>IF(ISBLANK('Tableau SI'!J32),"",'Tableau SI'!J32)</f>
        <v/>
      </c>
      <c r="J8" s="162" t="str">
        <f>IF(ISBLANK('Tableau SI'!K32),"",'Tableau SI'!K32)</f>
        <v/>
      </c>
      <c r="K8" s="81" t="str">
        <f>IF(ISBLANK('Tableau SI'!L32),"",'Tableau SI'!L32)</f>
        <v>Base</v>
      </c>
    </row>
    <row r="9" spans="1:11" ht="27">
      <c r="A9" s="162" t="str">
        <f>IF(ISBLANK('Tableau SI'!B33),"",'Tableau SI'!B33)</f>
        <v>SI.5.7</v>
      </c>
      <c r="B9" s="162" t="str">
        <f>IF(ISBLANK('Tableau SI'!C33),"",'Tableau SI'!C33)</f>
        <v>Documenter le guide d'opération du produit ou mettre à jour le guide actuel, si approprié.</v>
      </c>
      <c r="C9" s="162" t="str">
        <f>IF(ISBLANK('Tableau SI'!D33),"",'Tableau SI'!D33)</f>
        <v>Logiciel [testé]</v>
      </c>
      <c r="D9" s="162" t="str">
        <f>IF(ISBLANK('Tableau SI'!E33),"",'Tableau SI'!E33)</f>
        <v>Guide d'opération du produit</v>
      </c>
      <c r="E9" s="162" t="str">
        <f>IF(ISBLANK('Tableau SI'!F33),"",'Tableau SI'!F33)</f>
        <v>PR</v>
      </c>
      <c r="F9" s="164" t="str">
        <f>IF(ISBLANK('Tableau SI'!G33),"",'Tableau SI'!G33)</f>
        <v>Partiel</v>
      </c>
      <c r="G9" s="162" t="str">
        <f>IF(ISBLANK('Tableau SI'!H33),"",'Tableau SI'!H33)</f>
        <v/>
      </c>
      <c r="H9" s="162" t="str">
        <f>IF(ISBLANK('Tableau SI'!I33),"",'Tableau SI'!I33)</f>
        <v/>
      </c>
      <c r="I9" s="162" t="str">
        <f>IF(ISBLANK('Tableau SI'!J33),"",'Tableau SI'!J33)</f>
        <v/>
      </c>
      <c r="J9" s="162" t="str">
        <f>IF(ISBLANK('Tableau SI'!K33),"",'Tableau SI'!K33)</f>
        <v/>
      </c>
      <c r="K9" s="81" t="str">
        <f>IF(ISBLANK('Tableau SI'!L33),"",'Tableau SI'!L33)</f>
        <v>Entrée</v>
      </c>
    </row>
    <row r="10" spans="1:11" ht="79">
      <c r="A10" s="162" t="str">
        <f>IF(ISBLANK('Tableau SI'!B34),"",'Tableau SI'!B34)</f>
        <v>SI.5.8</v>
      </c>
      <c r="B10" s="162" t="str">
        <f>IF(ISBLANK('Tableau SI'!C34),"",'Tableau SI'!C34)</f>
        <v>Vérification du guide d'opération du produit, si approprié.
-Vérifier la consistance du guide d'opération du produit avec le logiciel. Les résultats trouvés sont documentés dans les résultats de vérification et les corrections sont faites jusqu'à ce que le document soit approuvé par le PR.</v>
      </c>
      <c r="C10" s="162" t="str">
        <f>IF(ISBLANK('Tableau SI'!D34),"",'Tableau SI'!D34)</f>
        <v>Guide d'opération du produit
Logiciel [testé]</v>
      </c>
      <c r="D10" s="162" t="str">
        <f>IF(ISBLANK('Tableau SI'!E34),"",'Tableau SI'!E34)</f>
        <v>Résultats de vérification
Guide d'opération du produit [vérifié]</v>
      </c>
      <c r="E10" s="162" t="str">
        <f>IF(ISBLANK('Tableau SI'!F34),"",'Tableau SI'!F34)</f>
        <v>PR
CUS</v>
      </c>
      <c r="F10" s="164" t="str">
        <f>IF(ISBLANK('Tableau SI'!G34),"",'Tableau SI'!G34)</f>
        <v>Partiel</v>
      </c>
      <c r="G10" s="162" t="str">
        <f>IF(ISBLANK('Tableau SI'!H34),"",'Tableau SI'!H34)</f>
        <v/>
      </c>
      <c r="H10" s="162" t="str">
        <f>IF(ISBLANK('Tableau SI'!I34),"",'Tableau SI'!I34)</f>
        <v/>
      </c>
      <c r="I10" s="162" t="str">
        <f>IF(ISBLANK('Tableau SI'!J34),"",'Tableau SI'!J34)</f>
        <v/>
      </c>
      <c r="J10" s="162" t="str">
        <f>IF(ISBLANK('Tableau SI'!K34),"",'Tableau SI'!K34)</f>
        <v/>
      </c>
      <c r="K10" s="81" t="str">
        <f>IF(ISBLANK('Tableau SI'!L34),"",'Tableau SI'!L34)</f>
        <v>Base</v>
      </c>
    </row>
    <row r="11" spans="1:11" ht="27">
      <c r="A11" s="162" t="str">
        <f>IF(ISBLANK('Tableau SI'!B35),"",'Tableau SI'!B35)</f>
        <v>SI.5.9</v>
      </c>
      <c r="B11" s="162" t="str">
        <f>IF(ISBLANK('Tableau SI'!C35),"",'Tableau SI'!C35)</f>
        <v>Documenter le document d'utilisateurs du logiciel ou mettre à jour le document actuel, si approprié.</v>
      </c>
      <c r="C11" s="162" t="str">
        <f>IF(ISBLANK('Tableau SI'!D35),"",'Tableau SI'!D35)</f>
        <v>Logiciel [testé]
Document d'utilisateurs du logiciel [préliminaire] (optionnel)</v>
      </c>
      <c r="D11" s="162" t="str">
        <f>IF(ISBLANK('Tableau SI'!E35),"",'Tableau SI'!E35)</f>
        <v xml:space="preserve">Document d'utilisateur du logiciel </v>
      </c>
      <c r="E11" s="162" t="str">
        <f>IF(ISBLANK('Tableau SI'!F35),"",'Tableau SI'!F35)</f>
        <v>AN</v>
      </c>
      <c r="F11" s="164" t="str">
        <f>IF(ISBLANK('Tableau SI'!G35),"",'Tableau SI'!G35)</f>
        <v>Partiel</v>
      </c>
      <c r="G11" s="162" t="str">
        <f>IF(ISBLANK('Tableau SI'!H35),"",'Tableau SI'!H35)</f>
        <v/>
      </c>
      <c r="H11" s="162" t="str">
        <f>IF(ISBLANK('Tableau SI'!I35),"",'Tableau SI'!I35)</f>
        <v/>
      </c>
      <c r="I11" s="162" t="str">
        <f>IF(ISBLANK('Tableau SI'!J35),"",'Tableau SI'!J35)</f>
        <v/>
      </c>
      <c r="J11" s="162" t="str">
        <f>IF(ISBLANK('Tableau SI'!K35),"",'Tableau SI'!K35)</f>
        <v/>
      </c>
      <c r="K11" s="81" t="str">
        <f>IF(ISBLANK('Tableau SI'!L35),"",'Tableau SI'!L35)</f>
        <v>Entrée</v>
      </c>
    </row>
    <row r="12" spans="1:11" ht="92">
      <c r="A12" s="162" t="str">
        <f>IF(ISBLANK('Tableau SI'!B36),"",'Tableau SI'!B36)</f>
        <v>SI.5.10</v>
      </c>
      <c r="B12" s="162" t="str">
        <f>IF(ISBLANK('Tableau SI'!C36),"",'Tableau SI'!C36)</f>
        <v>Vérification du document d'utilisateur du logiciel, si approprié.
-Vérifier la consistance du document d'utilisateurs du logiciel avec le logiciel. Les résultats trouvés sont documentés dans les résultats de vérification et les corrections sont faites jusqu'à ce que le document soit approuvé par l'AN.</v>
      </c>
      <c r="C12" s="162" t="str">
        <f>IF(ISBLANK('Tableau SI'!D36),"",'Tableau SI'!D36)</f>
        <v>Document d'utilisateur du logiciel 
Logiciel [testé]</v>
      </c>
      <c r="D12" s="162" t="str">
        <f>IF(ISBLANK('Tableau SI'!E36),"",'Tableau SI'!E36)</f>
        <v>Résultats de vérification
Document d'utilisateurs du logiciel [vérifié]</v>
      </c>
      <c r="E12" s="162" t="str">
        <f>IF(ISBLANK('Tableau SI'!F36),"",'Tableau SI'!F36)</f>
        <v>AN
CUS</v>
      </c>
      <c r="F12" s="164" t="str">
        <f>IF(ISBLANK('Tableau SI'!G36),"",'Tableau SI'!G36)</f>
        <v>Partiel</v>
      </c>
      <c r="G12" s="162" t="str">
        <f>IF(ISBLANK('Tableau SI'!H36),"",'Tableau SI'!H36)</f>
        <v/>
      </c>
      <c r="H12" s="162" t="str">
        <f>IF(ISBLANK('Tableau SI'!I36),"",'Tableau SI'!I36)</f>
        <v/>
      </c>
      <c r="I12" s="162" t="str">
        <f>IF(ISBLANK('Tableau SI'!J36),"",'Tableau SI'!J36)</f>
        <v/>
      </c>
      <c r="J12" s="162" t="str">
        <f>IF(ISBLANK('Tableau SI'!K36),"",'Tableau SI'!K36)</f>
        <v/>
      </c>
      <c r="K12" s="81" t="str">
        <f>IF(ISBLANK('Tableau SI'!L36),"",'Tableau SI'!L36)</f>
        <v>Base</v>
      </c>
    </row>
    <row r="13" spans="1:11" ht="92">
      <c r="A13" s="163" t="str">
        <f>IF(ISBLANK('Tableau SI'!B37),"",'Tableau SI'!B37)</f>
        <v>SI.5.11</v>
      </c>
      <c r="B13" s="163" t="str">
        <f>IF(ISBLANK('Tableau SI'!C37),"",'Tableau SI'!C37)</f>
        <v>Incorporer le logiciel, le registre de traçabilité, le rapport de test, le guide d'opération du produit et le document d'utilisateurs du logiciel à la configuration du logiciel en tant que "baseline".</v>
      </c>
      <c r="C13" s="163" t="str">
        <f>IF(ISBLANK('Tableau SI'!D37),"",'Tableau SI'!D37)</f>
        <v>Logiciel [testé]
Rapport de test
Registre de traçabilité [mis à jour]
Guide d'opération du produit [vérifié]
Document d'utilisateurs du logiciel [vérifié]</v>
      </c>
      <c r="D13" s="163" t="str">
        <f>IF(ISBLANK('Tableau SI'!E37),"",'Tableau SI'!E37)</f>
        <v>Configuration du logiciel
Logiciel [testé, "baselined"]
Registre de traçabilité [mis à jour, "baselined"]
Rapport de test ["baselined"]
Guide d'opération du produit [vérifié, "baselined"]
Document d'utilisateurs du logiciel [vérifié, "baselined"]</v>
      </c>
      <c r="E13" s="163" t="str">
        <f>IF(ISBLANK('Tableau SI'!F37),"",'Tableau SI'!F37)</f>
        <v>TL</v>
      </c>
      <c r="F13" s="164" t="str">
        <f>IF(ISBLANK('Tableau SI'!G37),"",'Tableau SI'!G37)</f>
        <v>Partiel</v>
      </c>
      <c r="G13" s="163" t="str">
        <f>IF(ISBLANK('Tableau SI'!H37),"",'Tableau SI'!H37)</f>
        <v/>
      </c>
      <c r="H13" s="163" t="str">
        <f>IF(ISBLANK('Tableau SI'!I37),"",'Tableau SI'!I37)</f>
        <v/>
      </c>
      <c r="I13" s="163" t="str">
        <f>IF(ISBLANK('Tableau SI'!J37),"",'Tableau SI'!J37)</f>
        <v/>
      </c>
      <c r="J13" s="163" t="str">
        <f>IF(ISBLANK('Tableau SI'!K37),"",'Tableau SI'!K37)</f>
        <v/>
      </c>
      <c r="K13" t="str">
        <f>IF(ISBLANK('Tableau SI'!L37),"",'Tableau SI'!L37)</f>
        <v>Entrée</v>
      </c>
    </row>
    <row r="26" spans="12:24" ht="15">
      <c r="L26"/>
      <c r="M26"/>
      <c r="N26"/>
      <c r="O26"/>
      <c r="P26"/>
      <c r="Q26"/>
      <c r="R26"/>
      <c r="S26"/>
      <c r="T26"/>
      <c r="U26"/>
      <c r="V26"/>
      <c r="W26"/>
      <c r="X26"/>
    </row>
    <row r="27" spans="12:24" ht="15">
      <c r="L27"/>
      <c r="M27"/>
      <c r="N27"/>
      <c r="O27"/>
      <c r="P27"/>
      <c r="Q27"/>
      <c r="R27"/>
      <c r="S27"/>
      <c r="T27"/>
      <c r="U27"/>
      <c r="V27"/>
      <c r="W27"/>
      <c r="X27"/>
    </row>
    <row r="28" spans="12:24" ht="15">
      <c r="L28"/>
      <c r="M28"/>
      <c r="N28"/>
      <c r="O28"/>
      <c r="P28"/>
      <c r="Q28"/>
      <c r="R28"/>
      <c r="S28"/>
      <c r="T28"/>
      <c r="U28"/>
      <c r="V28"/>
      <c r="W28"/>
      <c r="X28"/>
    </row>
    <row r="29" spans="12:24" ht="15">
      <c r="L29"/>
      <c r="M29"/>
      <c r="N29"/>
      <c r="O29"/>
      <c r="P29"/>
      <c r="Q29"/>
      <c r="R29"/>
      <c r="S29"/>
      <c r="T29"/>
      <c r="U29"/>
      <c r="V29"/>
      <c r="W29"/>
      <c r="X29"/>
    </row>
    <row r="30" spans="12:24" ht="15">
      <c r="L30"/>
      <c r="M30"/>
      <c r="N30"/>
      <c r="O30"/>
      <c r="P30"/>
      <c r="Q30"/>
      <c r="R30"/>
      <c r="S30"/>
      <c r="T30"/>
      <c r="U30"/>
      <c r="V30"/>
      <c r="W30"/>
      <c r="X30"/>
    </row>
    <row r="31" spans="12:24" ht="15">
      <c r="L31"/>
      <c r="M31"/>
      <c r="N31"/>
      <c r="O31"/>
      <c r="P31"/>
      <c r="Q31"/>
      <c r="R31"/>
      <c r="S31"/>
      <c r="T31"/>
      <c r="U31"/>
      <c r="V31"/>
      <c r="W31"/>
      <c r="X31"/>
    </row>
    <row r="32" spans="12:24" ht="15">
      <c r="L32"/>
      <c r="M32"/>
      <c r="N32"/>
      <c r="O32"/>
      <c r="P32"/>
      <c r="Q32"/>
      <c r="R32"/>
      <c r="S32"/>
      <c r="T32"/>
      <c r="U32"/>
      <c r="V32"/>
      <c r="W32"/>
      <c r="X32"/>
    </row>
  </sheetData>
  <mergeCells count="4">
    <mergeCell ref="A1:E1"/>
    <mergeCell ref="F1:J1"/>
    <mergeCell ref="L1:Q1"/>
    <mergeCell ref="R1:V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topLeftCell="A1">
      <selection activeCell="I11" sqref="I11"/>
    </sheetView>
  </sheetViews>
  <sheetFormatPr defaultColWidth="9.140625" defaultRowHeight="15"/>
  <cols>
    <col min="2" max="2" width="36.421875" style="0" customWidth="1"/>
    <col min="3" max="3" width="31.140625" style="0" customWidth="1"/>
    <col min="4" max="4" width="17.421875" style="0" customWidth="1"/>
    <col min="5" max="5" width="12.28125" style="0" bestFit="1" customWidth="1"/>
    <col min="6" max="6" width="13.7109375" style="0" customWidth="1"/>
    <col min="10" max="10" width="20.140625" style="0" customWidth="1"/>
  </cols>
  <sheetData>
    <row r="1" spans="1:11" ht="21.75" customHeight="1" thickBot="1">
      <c r="A1" s="256" t="str">
        <f>'Tableau SI'!A38</f>
        <v>SI6-Livraison du produit</v>
      </c>
      <c r="B1" s="257"/>
      <c r="C1" s="257"/>
      <c r="D1" s="257"/>
      <c r="E1" s="258"/>
      <c r="F1" s="256" t="str">
        <f>Extra!$A$13</f>
        <v>Votre petite organisation</v>
      </c>
      <c r="G1" s="257"/>
      <c r="H1" s="257"/>
      <c r="I1" s="257"/>
      <c r="J1" s="258"/>
      <c r="K1" s="82"/>
    </row>
    <row r="2" spans="1:11"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row>
    <row r="3" spans="1:11" ht="27">
      <c r="A3" s="162" t="str">
        <f>IF(ISBLANK('Tableau SI'!B38),"",'Tableau SI'!B38)</f>
        <v>SI.6.1</v>
      </c>
      <c r="B3" s="162" t="str">
        <f>IF(ISBLANK('Tableau SI'!C38),"",'Tableau SI'!C38)</f>
        <v>Assigner les tâches aux membres de l'équipe reliées à leurs rôles, selon le Plan de projet actuel.</v>
      </c>
      <c r="C3" s="162" t="str">
        <f>IF(ISBLANK('Tableau SI'!D38),"",'Tableau SI'!D38)</f>
        <v>Plan de projet</v>
      </c>
      <c r="D3" s="162" t="str">
        <f>IF(ISBLANK('Tableau SI'!E38),"",'Tableau SI'!E38)</f>
        <v/>
      </c>
      <c r="E3" s="162" t="str">
        <f>IF(ISBLANK('Tableau SI'!F38),"",'Tableau SI'!F38)</f>
        <v>TL
WT</v>
      </c>
      <c r="F3" s="164" t="str">
        <f>IF(ISBLANK('Tableau SI'!G38),"",'Tableau SI'!G38)</f>
        <v>Partiel</v>
      </c>
      <c r="G3" s="162" t="str">
        <f>IF(ISBLANK('Tableau SI'!H38),"",'Tableau SI'!H38)</f>
        <v/>
      </c>
      <c r="H3" s="162" t="str">
        <f>IF(ISBLANK('Tableau SI'!I38),"",'Tableau SI'!I38)</f>
        <v/>
      </c>
      <c r="I3" s="162" t="str">
        <f>IF(ISBLANK('Tableau SI'!J38),"",'Tableau SI'!J38)</f>
        <v/>
      </c>
      <c r="J3" s="162" t="str">
        <f>IF(ISBLANK('Tableau SI'!K38),"",'Tableau SI'!K38)</f>
        <v/>
      </c>
      <c r="K3" s="81" t="str">
        <f>IF(ISBLANK('Tableau SI'!L38),"",'Tableau SI'!L38)</f>
        <v>Base</v>
      </c>
    </row>
    <row r="4" spans="1:11" ht="15">
      <c r="A4" s="162" t="str">
        <f>IF(ISBLANK('Tableau SI'!B39),"",'Tableau SI'!B39)</f>
        <v>SI.6.2</v>
      </c>
      <c r="B4" s="162" t="str">
        <f>IF(ISBLANK('Tableau SI'!C39),"",'Tableau SI'!C39)</f>
        <v>Comprendre la configuration du logiciel.</v>
      </c>
      <c r="C4" s="162" t="str">
        <f>IF(ISBLANK('Tableau SI'!D39),"",'Tableau SI'!D39)</f>
        <v>Configuration du logiciel</v>
      </c>
      <c r="D4" s="162" t="str">
        <f>IF(ISBLANK('Tableau SI'!E39),"",'Tableau SI'!E39)</f>
        <v/>
      </c>
      <c r="E4" s="162" t="str">
        <f>IF(ISBLANK('Tableau SI'!F39),"",'Tableau SI'!F39)</f>
        <v>DES</v>
      </c>
      <c r="F4" s="164" t="str">
        <f>IF(ISBLANK('Tableau SI'!G39),"",'Tableau SI'!G39)</f>
        <v>Partiel</v>
      </c>
      <c r="G4" s="162" t="str">
        <f>IF(ISBLANK('Tableau SI'!H39),"",'Tableau SI'!H39)</f>
        <v/>
      </c>
      <c r="H4" s="162" t="str">
        <f>IF(ISBLANK('Tableau SI'!I39),"",'Tableau SI'!I39)</f>
        <v/>
      </c>
      <c r="I4" s="162" t="str">
        <f>IF(ISBLANK('Tableau SI'!J39),"",'Tableau SI'!J39)</f>
        <v/>
      </c>
      <c r="J4" s="162" t="str">
        <f>IF(ISBLANK('Tableau SI'!K39),"",'Tableau SI'!K39)</f>
        <v/>
      </c>
      <c r="K4" s="81" t="str">
        <f>IF(ISBLANK('Tableau SI'!L39),"",'Tableau SI'!L39)</f>
        <v>Entrée</v>
      </c>
    </row>
    <row r="5" spans="1:11" ht="27">
      <c r="A5" s="162" t="str">
        <f>IF(ISBLANK('Tableau SI'!B40),"",'Tableau SI'!B40)</f>
        <v>SI.6.3</v>
      </c>
      <c r="B5" s="162" t="str">
        <f>IF(ISBLANK('Tableau SI'!C40),"",'Tableau SI'!C40)</f>
        <v>Documenter le document de maintenance ou mettre à jour le document actuel.</v>
      </c>
      <c r="C5" s="162" t="str">
        <f>IF(ISBLANK('Tableau SI'!D40),"",'Tableau SI'!D40)</f>
        <v>Configuration du logiciel</v>
      </c>
      <c r="D5" s="162" t="str">
        <f>IF(ISBLANK('Tableau SI'!E40),"",'Tableau SI'!E40)</f>
        <v>Document de maintenance</v>
      </c>
      <c r="E5" s="162" t="str">
        <f>IF(ISBLANK('Tableau SI'!F40),"",'Tableau SI'!F40)</f>
        <v>DES</v>
      </c>
      <c r="F5" s="164" t="str">
        <f>IF(ISBLANK('Tableau SI'!G40),"",'Tableau SI'!G40)</f>
        <v>Partiel</v>
      </c>
      <c r="G5" s="162" t="str">
        <f>IF(ISBLANK('Tableau SI'!H40),"",'Tableau SI'!H40)</f>
        <v/>
      </c>
      <c r="H5" s="162" t="str">
        <f>IF(ISBLANK('Tableau SI'!I40),"",'Tableau SI'!I40)</f>
        <v/>
      </c>
      <c r="I5" s="162" t="str">
        <f>IF(ISBLANK('Tableau SI'!J40),"",'Tableau SI'!J40)</f>
        <v/>
      </c>
      <c r="J5" s="162" t="str">
        <f>IF(ISBLANK('Tableau SI'!K40),"",'Tableau SI'!K40)</f>
        <v/>
      </c>
      <c r="K5" s="81" t="str">
        <f>IF(ISBLANK('Tableau SI'!L40),"",'Tableau SI'!L40)</f>
        <v>Base</v>
      </c>
    </row>
    <row r="6" spans="1:11" ht="79">
      <c r="A6" s="162" t="str">
        <f>IF(ISBLANK('Tableau SI'!B41),"",'Tableau SI'!B41)</f>
        <v>SI.6.4</v>
      </c>
      <c r="B6" s="162" t="str">
        <f>IF(ISBLANK('Tableau SI'!C41),"",'Tableau SI'!C41)</f>
        <v>Vérification du document de maintenance.
-Vérifier la consistance du document de maintenance avec la configuration du logiciel. Les résultats trouvés sont documentés dans les résultats de vérification et les corrections sont faites jusqu'à ce que le document soit approuvé par le DES.</v>
      </c>
      <c r="C6" s="162" t="str">
        <f>IF(ISBLANK('Tableau SI'!D41),"",'Tableau SI'!D41)</f>
        <v>Document de maintenance
Configuration du logiciel</v>
      </c>
      <c r="D6" s="162" t="str">
        <f>IF(ISBLANK('Tableau SI'!E41),"",'Tableau SI'!E41)</f>
        <v>Résultats de vérification
Document de maintenance [vérifié]</v>
      </c>
      <c r="E6" s="162" t="str">
        <f>IF(ISBLANK('Tableau SI'!F41),"",'Tableau SI'!F41)</f>
        <v>DES</v>
      </c>
      <c r="F6" s="164" t="str">
        <f>IF(ISBLANK('Tableau SI'!G41),"",'Tableau SI'!G41)</f>
        <v>Partiel</v>
      </c>
      <c r="G6" s="162" t="str">
        <f>IF(ISBLANK('Tableau SI'!H41),"",'Tableau SI'!H41)</f>
        <v/>
      </c>
      <c r="H6" s="162" t="str">
        <f>IF(ISBLANK('Tableau SI'!I41),"",'Tableau SI'!I41)</f>
        <v/>
      </c>
      <c r="I6" s="162" t="str">
        <f>IF(ISBLANK('Tableau SI'!J41),"",'Tableau SI'!J41)</f>
        <v/>
      </c>
      <c r="J6" s="162" t="str">
        <f>IF(ISBLANK('Tableau SI'!K41),"",'Tableau SI'!K41)</f>
        <v/>
      </c>
      <c r="K6" s="81" t="str">
        <f>IF(ISBLANK('Tableau SI'!L41),"",'Tableau SI'!L41)</f>
        <v>Base</v>
      </c>
    </row>
    <row r="7" spans="1:11" ht="53">
      <c r="A7" s="162" t="str">
        <f>IF(ISBLANK('Tableau SI'!B42),"",'Tableau SI'!B42)</f>
        <v>SI.6.5</v>
      </c>
      <c r="B7" s="162" t="str">
        <f>IF(ISBLANK('Tableau SI'!C42),"",'Tableau SI'!C42)</f>
        <v>Incorporer le document de maintenance en tant que "baseline" pour la configuration du logiciel.</v>
      </c>
      <c r="C7" s="162" t="str">
        <f>IF(ISBLANK('Tableau SI'!D42),"",'Tableau SI'!D42)</f>
        <v>Configuration du logiciel
Document de maintenance [vérifié]</v>
      </c>
      <c r="D7" s="162" t="str">
        <f>IF(ISBLANK('Tableau SI'!E42),"",'Tableau SI'!E42)</f>
        <v>Configuration du logiciel
Document de maintenance [vérifié, "baselined"]</v>
      </c>
      <c r="E7" s="162" t="str">
        <f>IF(ISBLANK('Tableau SI'!F42),"",'Tableau SI'!F42)</f>
        <v>TL</v>
      </c>
      <c r="F7" s="164" t="str">
        <f>IF(ISBLANK('Tableau SI'!G42),"",'Tableau SI'!G42)</f>
        <v>Partiel</v>
      </c>
      <c r="G7" s="162" t="str">
        <f>IF(ISBLANK('Tableau SI'!H42),"",'Tableau SI'!H42)</f>
        <v/>
      </c>
      <c r="H7" s="162" t="str">
        <f>IF(ISBLANK('Tableau SI'!I42),"",'Tableau SI'!I42)</f>
        <v/>
      </c>
      <c r="I7" s="162" t="str">
        <f>IF(ISBLANK('Tableau SI'!J42),"",'Tableau SI'!J42)</f>
        <v/>
      </c>
      <c r="J7" s="162" t="str">
        <f>IF(ISBLANK('Tableau SI'!K42),"",'Tableau SI'!K42)</f>
        <v/>
      </c>
      <c r="K7" s="81" t="str">
        <f>IF(ISBLANK('Tableau SI'!L42),"",'Tableau SI'!L42)</f>
        <v>Base</v>
      </c>
    </row>
    <row r="8" spans="1:11" ht="27">
      <c r="A8" s="162" t="str">
        <f>IF(ISBLANK('Tableau SI'!B43),"",'Tableau SI'!B43)</f>
        <v>SI.6.6</v>
      </c>
      <c r="B8" s="162" t="str">
        <f>IF(ISBLANK('Tableau SI'!C43),"",'Tableau SI'!C43)</f>
        <v>Effectuer la livraison selon les instructions de livraison.</v>
      </c>
      <c r="C8" s="162" t="str">
        <f>IF(ISBLANK('Tableau SI'!D43),"",'Tableau SI'!D43)</f>
        <v>Instructions de livraison
Configuration de logiciel</v>
      </c>
      <c r="D8" s="162" t="str">
        <f>IF(ISBLANK('Tableau SI'!E43),"",'Tableau SI'!E43)</f>
        <v>Configuration de logiciel [délivrée]</v>
      </c>
      <c r="E8" s="162" t="str">
        <f>IF(ISBLANK('Tableau SI'!F43),"",'Tableau SI'!F43)</f>
        <v>TL</v>
      </c>
      <c r="F8" s="164" t="str">
        <f>IF(ISBLANK('Tableau SI'!G43),"",'Tableau SI'!G43)</f>
        <v>Partiel</v>
      </c>
      <c r="G8" s="162" t="str">
        <f>IF(ISBLANK('Tableau SI'!H43),"",'Tableau SI'!H43)</f>
        <v/>
      </c>
      <c r="H8" s="162" t="str">
        <f>IF(ISBLANK('Tableau SI'!I43),"",'Tableau SI'!I43)</f>
        <v/>
      </c>
      <c r="I8" s="162" t="str">
        <f>IF(ISBLANK('Tableau SI'!J43),"",'Tableau SI'!J43)</f>
        <v/>
      </c>
      <c r="J8" s="162" t="str">
        <f>IF(ISBLANK('Tableau SI'!K43),"",'Tableau SI'!K43)</f>
        <v/>
      </c>
      <c r="K8" s="81" t="str">
        <f>IF(ISBLANK('Tableau SI'!L43),"",'Tableau SI'!L43)</f>
        <v>Entrée</v>
      </c>
    </row>
    <row r="9" spans="1:11" ht="15">
      <c r="A9" s="81"/>
      <c r="B9" s="81"/>
      <c r="C9" s="81"/>
      <c r="D9" s="81"/>
      <c r="E9" s="81"/>
      <c r="F9" s="81"/>
      <c r="G9" s="81"/>
      <c r="H9" s="81"/>
      <c r="I9" s="81"/>
      <c r="J9" s="81"/>
      <c r="K9" s="81"/>
    </row>
    <row r="10" spans="1:11" ht="15">
      <c r="A10" s="81"/>
      <c r="B10" s="81"/>
      <c r="C10" s="81"/>
      <c r="D10" s="81"/>
      <c r="E10" s="81"/>
      <c r="F10" s="81"/>
      <c r="G10" s="81"/>
      <c r="H10" s="81"/>
      <c r="I10" s="81"/>
      <c r="J10" s="81"/>
      <c r="K10" s="81"/>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16" spans="1:11" ht="15">
      <c r="A16" s="81"/>
      <c r="B16" s="81"/>
      <c r="C16" s="81"/>
      <c r="D16" s="81"/>
      <c r="E16" s="81"/>
      <c r="F16" s="81"/>
      <c r="G16" s="81"/>
      <c r="H16" s="81"/>
      <c r="I16" s="81"/>
      <c r="J16" s="81"/>
      <c r="K16" s="81"/>
    </row>
    <row r="17" spans="1:11" ht="15">
      <c r="A17" s="81"/>
      <c r="B17" s="81"/>
      <c r="C17" s="81"/>
      <c r="D17" s="81"/>
      <c r="E17" s="81"/>
      <c r="F17" s="81"/>
      <c r="G17" s="81"/>
      <c r="H17" s="81"/>
      <c r="I17" s="81"/>
      <c r="J17" s="81"/>
      <c r="K17" s="81"/>
    </row>
  </sheetData>
  <mergeCells count="2">
    <mergeCell ref="A1:E1"/>
    <mergeCell ref="F1:J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election activeCell="C20" sqref="C20"/>
    </sheetView>
  </sheetViews>
  <sheetFormatPr defaultColWidth="8.8515625" defaultRowHeight="15"/>
  <cols>
    <col min="1" max="1" width="23.7109375" style="0" bestFit="1" customWidth="1"/>
  </cols>
  <sheetData>
    <row r="1" ht="15">
      <c r="A1" s="39" t="s">
        <v>148</v>
      </c>
    </row>
    <row r="2" spans="1:3" ht="15">
      <c r="A2" t="s">
        <v>150</v>
      </c>
      <c r="B2" t="str">
        <f>A4</f>
        <v>Non</v>
      </c>
      <c r="C2" t="str">
        <f>A3</f>
        <v>Partiel</v>
      </c>
    </row>
    <row r="3" ht="15">
      <c r="A3" t="s">
        <v>151</v>
      </c>
    </row>
    <row r="4" ht="15">
      <c r="A4" t="s">
        <v>149</v>
      </c>
    </row>
    <row r="7" ht="15">
      <c r="A7" s="39" t="s">
        <v>185</v>
      </c>
    </row>
    <row r="8" ht="15">
      <c r="A8" t="s">
        <v>226</v>
      </c>
    </row>
    <row r="9" ht="15">
      <c r="A9" t="s">
        <v>186</v>
      </c>
    </row>
    <row r="12" ht="15">
      <c r="A12" s="39" t="s">
        <v>0</v>
      </c>
    </row>
    <row r="13" ht="15">
      <c r="A13" t="s">
        <v>304</v>
      </c>
    </row>
  </sheetData>
  <conditionalFormatting sqref="G3">
    <cfRule type="colorScale" priority="1">
      <colorScale>
        <cfvo type="num" val="Extra!$A$4"/>
        <cfvo type="num" val="Extra!$A$3"/>
        <cfvo type="num" val="Extra!$A$2"/>
        <color rgb="FFF8696B"/>
        <color rgb="FFFFEB84"/>
        <color rgb="FF63BE7B"/>
      </colorScale>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110" zoomScaleNormal="110" zoomScalePageLayoutView="110" workbookViewId="0" topLeftCell="A7">
      <selection activeCell="A1" sqref="A1:H18"/>
    </sheetView>
  </sheetViews>
  <sheetFormatPr defaultColWidth="8.8515625" defaultRowHeight="15"/>
  <cols>
    <col min="1" max="1" width="32.421875" style="0" customWidth="1"/>
    <col min="2" max="2" width="11.28125" style="0" customWidth="1"/>
    <col min="3" max="3" width="14.421875" style="0" customWidth="1"/>
    <col min="4" max="4" width="51.28125" style="0" customWidth="1"/>
    <col min="8" max="8" width="11.8515625" style="0" customWidth="1"/>
  </cols>
  <sheetData>
    <row r="1" spans="1:8" ht="15">
      <c r="A1" s="52"/>
      <c r="B1" s="52"/>
      <c r="C1" s="52"/>
      <c r="D1" s="52"/>
      <c r="E1" s="219" t="s">
        <v>152</v>
      </c>
      <c r="F1" s="220"/>
      <c r="G1" s="220"/>
      <c r="H1" s="220"/>
    </row>
    <row r="2" spans="1:8" ht="45">
      <c r="A2" s="53" t="s">
        <v>153</v>
      </c>
      <c r="B2" s="54" t="s">
        <v>154</v>
      </c>
      <c r="C2" s="55" t="s">
        <v>168</v>
      </c>
      <c r="D2" s="56" t="s">
        <v>155</v>
      </c>
      <c r="E2" s="56" t="s">
        <v>150</v>
      </c>
      <c r="F2" s="56" t="s">
        <v>149</v>
      </c>
      <c r="G2" s="57" t="s">
        <v>151</v>
      </c>
      <c r="H2" s="54" t="s">
        <v>156</v>
      </c>
    </row>
    <row r="3" spans="1:8" ht="15">
      <c r="A3" s="58" t="s">
        <v>157</v>
      </c>
      <c r="B3" s="59"/>
      <c r="C3" s="59"/>
      <c r="D3" s="60"/>
      <c r="E3" s="60"/>
      <c r="F3" s="60"/>
      <c r="G3" s="60"/>
      <c r="H3" s="60"/>
    </row>
    <row r="4" spans="1:8" ht="15">
      <c r="A4" s="46"/>
      <c r="B4" s="151">
        <f>(E4+(G4*0.5))/SUM(E4:G4)</f>
        <v>0.5</v>
      </c>
      <c r="C4" s="151">
        <f>(E4+(G4*0.5))/SUM($E$8:$G$8,$E$16:$G$16)</f>
        <v>0.11194029850746269</v>
      </c>
      <c r="D4" s="45" t="str">
        <f>'Tableau PM'!A3</f>
        <v>GP1-Planification du projet</v>
      </c>
      <c r="E4" s="40">
        <f>COUNTIF('Tableau PM'!$G3:$G17,Extra!A$2)</f>
        <v>0</v>
      </c>
      <c r="F4" s="40">
        <f>COUNTIF('Tableau PM'!$G3:$G17,Extra!$A$4)</f>
        <v>0</v>
      </c>
      <c r="G4" s="40">
        <f>COUNTIF('Tableau PM'!$G3:$G17,Extra!$A$3)</f>
        <v>15</v>
      </c>
      <c r="H4" s="40">
        <f>SUM(E4:G4)</f>
        <v>15</v>
      </c>
    </row>
    <row r="5" spans="1:8" ht="15">
      <c r="A5" s="46"/>
      <c r="B5" s="151">
        <f aca="true" t="shared" si="0" ref="B5:B7">(E5+(G5*0.5))/SUM(E5:G5)</f>
        <v>0.5</v>
      </c>
      <c r="C5" s="151">
        <f aca="true" t="shared" si="1" ref="C5:C7">(E5+(G5*0.5))/SUM($E$8:$G$8,$E$16:$G$16)</f>
        <v>0.04477611940298507</v>
      </c>
      <c r="D5" s="45" t="str">
        <f>'Tableau PM'!A18</f>
        <v>GP2-Exécution du Plan de projet</v>
      </c>
      <c r="E5" s="40">
        <f>COUNTIF('Tableau PM'!$G18:$G23,Extra!A$2)</f>
        <v>0</v>
      </c>
      <c r="F5" s="40">
        <f>COUNTIF('Tableau PM'!$G18:$G23,Extra!$A$4)</f>
        <v>0</v>
      </c>
      <c r="G5" s="40">
        <f>COUNTIF('Tableau PM'!$G18:$G23,Extra!$A$3)</f>
        <v>6</v>
      </c>
      <c r="H5" s="40">
        <f aca="true" t="shared" si="2" ref="H5:H16">SUM(E5:G5)</f>
        <v>6</v>
      </c>
    </row>
    <row r="6" spans="1:8" ht="15">
      <c r="A6" s="46"/>
      <c r="B6" s="151">
        <f t="shared" si="0"/>
        <v>0.5</v>
      </c>
      <c r="C6" s="151">
        <f t="shared" si="1"/>
        <v>0.022388059701492536</v>
      </c>
      <c r="D6" s="45" t="str">
        <f>'Tableau PM'!A24</f>
        <v>GP3-Évaluation et contrôle du projet</v>
      </c>
      <c r="E6" s="40">
        <f>COUNTIF('Tableau PM'!$G24:$G26,Extra!$A$2)</f>
        <v>0</v>
      </c>
      <c r="F6" s="40">
        <f>COUNTIF('Tableau PM'!$G24:$G26,Extra!$A$4)</f>
        <v>0</v>
      </c>
      <c r="G6" s="40">
        <f>COUNTIF('Tableau PM'!$G24:$G26,Extra!$A$3)</f>
        <v>3</v>
      </c>
      <c r="H6" s="40">
        <f t="shared" si="2"/>
        <v>3</v>
      </c>
    </row>
    <row r="7" spans="1:8" ht="15">
      <c r="A7" s="46"/>
      <c r="B7" s="151">
        <f t="shared" si="0"/>
        <v>0.5</v>
      </c>
      <c r="C7" s="151">
        <f t="shared" si="1"/>
        <v>0.014925373134328358</v>
      </c>
      <c r="D7" s="45" t="str">
        <f>'Tableau PM'!A27</f>
        <v>GP4-Clôture du projet</v>
      </c>
      <c r="E7" s="40">
        <f>COUNTIF('Tableau PM'!$G27:$G28,Extra!$A$2)</f>
        <v>0</v>
      </c>
      <c r="F7" s="40">
        <f>COUNTIF('Tableau PM'!$G27:$G28,Extra!$A$4)</f>
        <v>0</v>
      </c>
      <c r="G7" s="40">
        <f>COUNTIF('Tableau PM'!$G27:$G28,Extra!$A$3)</f>
        <v>2</v>
      </c>
      <c r="H7" s="40">
        <f t="shared" si="2"/>
        <v>2</v>
      </c>
    </row>
    <row r="8" spans="1:8" ht="15">
      <c r="A8" s="47" t="s">
        <v>158</v>
      </c>
      <c r="B8" s="147">
        <f>AVERAGE(B4:B7)</f>
        <v>0.5</v>
      </c>
      <c r="C8" s="147"/>
      <c r="D8" s="43"/>
      <c r="E8" s="42">
        <f>SUM(E4:E7)</f>
        <v>0</v>
      </c>
      <c r="F8" s="42">
        <f aca="true" t="shared" si="3" ref="F8:G8">SUM(F4:F7)</f>
        <v>0</v>
      </c>
      <c r="G8" s="42">
        <f t="shared" si="3"/>
        <v>26</v>
      </c>
      <c r="H8" s="42">
        <f t="shared" si="2"/>
        <v>26</v>
      </c>
    </row>
    <row r="9" spans="1:8" ht="15">
      <c r="A9" s="49" t="s">
        <v>159</v>
      </c>
      <c r="B9" s="148"/>
      <c r="C9" s="149"/>
      <c r="D9" s="51"/>
      <c r="E9" s="50"/>
      <c r="F9" s="50"/>
      <c r="G9" s="50"/>
      <c r="H9" s="50"/>
    </row>
    <row r="10" spans="1:8" ht="15">
      <c r="A10" s="46"/>
      <c r="B10" s="152">
        <f>(E10+(G10*0.5))/SUM(E10:G10)</f>
        <v>0.5</v>
      </c>
      <c r="C10" s="152">
        <f aca="true" t="shared" si="4" ref="C10:C15">(E10+(G10*0.5))/SUM($E$8:$G$8,$E$16:$G$16)</f>
        <v>0.014925373134328358</v>
      </c>
      <c r="D10" s="44" t="str">
        <f>'Tableau SI'!A3</f>
        <v>SI1-Initiation de l'implantation du logiciel</v>
      </c>
      <c r="E10" s="40">
        <f>COUNTIF('Tableau SI'!$G2:$G4,Extra!A$2)</f>
        <v>0</v>
      </c>
      <c r="F10" s="40">
        <f>COUNTIF('Tableau SI'!$G2:$G4,Extra!B$2)</f>
        <v>0</v>
      </c>
      <c r="G10" s="40">
        <f>COUNTIF('Tableau SI'!$G2:$G4,Extra!C$2)</f>
        <v>2</v>
      </c>
      <c r="H10" s="40">
        <f t="shared" si="2"/>
        <v>2</v>
      </c>
    </row>
    <row r="11" spans="1:8" ht="15">
      <c r="A11" s="46"/>
      <c r="B11" s="152">
        <f aca="true" t="shared" si="5" ref="B11:B15">(E11+(G11*0.5))/SUM(E11:G11)</f>
        <v>0.5</v>
      </c>
      <c r="C11" s="152">
        <f t="shared" si="4"/>
        <v>0.05223880597014925</v>
      </c>
      <c r="D11" s="44" t="str">
        <f>'Tableau SI'!A5</f>
        <v>SI2-Analyse des exigences du logiciel</v>
      </c>
      <c r="E11" s="40">
        <f>COUNTIF('Tableau SI'!$G5:$G11,Extra!A$2)</f>
        <v>0</v>
      </c>
      <c r="F11" s="40">
        <f>COUNTIF('Tableau SI'!$G5:$G11,Extra!B$2)</f>
        <v>0</v>
      </c>
      <c r="G11" s="40">
        <f>COUNTIF('Tableau SI'!$G5:$G11,Extra!C$2)</f>
        <v>7</v>
      </c>
      <c r="H11" s="40">
        <f t="shared" si="2"/>
        <v>7</v>
      </c>
    </row>
    <row r="12" spans="1:8" ht="15">
      <c r="A12" s="46"/>
      <c r="B12" s="152">
        <f t="shared" si="5"/>
        <v>0.5</v>
      </c>
      <c r="C12" s="152">
        <f t="shared" si="4"/>
        <v>0.05970149253731343</v>
      </c>
      <c r="D12" s="44" t="str">
        <f>'Tableau SI'!A12</f>
        <v>SI3-Architecture et conception détaillée du logiciel</v>
      </c>
      <c r="E12" s="40">
        <f>COUNTIF('Tableau SI'!$G12:$G19,Extra!A$2)</f>
        <v>0</v>
      </c>
      <c r="F12" s="40">
        <f>COUNTIF('Tableau SI'!$G12:$G19,Extra!B$2)</f>
        <v>0</v>
      </c>
      <c r="G12" s="40">
        <f>COUNTIF('Tableau SI'!$G12:$G19,Extra!C$2)</f>
        <v>8</v>
      </c>
      <c r="H12" s="40">
        <f t="shared" si="2"/>
        <v>8</v>
      </c>
    </row>
    <row r="13" spans="1:8" ht="15">
      <c r="A13" s="46"/>
      <c r="B13" s="152">
        <f t="shared" si="5"/>
        <v>0.5</v>
      </c>
      <c r="C13" s="152">
        <f>(E13+(G13*0.5))/SUM($E$8:$G$8,$E$16:$G$16)</f>
        <v>0.05223880597014925</v>
      </c>
      <c r="D13" s="44" t="str">
        <f>'Tableau SI'!A20</f>
        <v>SI4-Réalisation du logiciel</v>
      </c>
      <c r="E13" s="40">
        <f>COUNTIF('Tableau SI'!$G20:$G26,Extra!A$2)</f>
        <v>0</v>
      </c>
      <c r="F13" s="40">
        <f>COUNTIF('Tableau SI'!$G20:$G26,Extra!B$2)</f>
        <v>0</v>
      </c>
      <c r="G13" s="40">
        <f>COUNTIF('Tableau SI'!$G20:$G26,Extra!C$2)</f>
        <v>7</v>
      </c>
      <c r="H13" s="40">
        <f t="shared" si="2"/>
        <v>7</v>
      </c>
    </row>
    <row r="14" spans="1:8" ht="15">
      <c r="A14" s="46"/>
      <c r="B14" s="152">
        <f t="shared" si="5"/>
        <v>0.5</v>
      </c>
      <c r="C14" s="152">
        <f t="shared" si="4"/>
        <v>0.08208955223880597</v>
      </c>
      <c r="D14" s="44" t="str">
        <f>'Tableau SI'!A27</f>
        <v>SI5-Test et intégration du logiciel</v>
      </c>
      <c r="E14" s="40">
        <f>COUNTIF('Tableau SI'!$G27:$G37,Extra!A$2)</f>
        <v>0</v>
      </c>
      <c r="F14" s="40">
        <f>COUNTIF('Tableau SI'!$G27:$G37,Extra!B$2)</f>
        <v>0</v>
      </c>
      <c r="G14" s="40">
        <f>COUNTIF('Tableau SI'!$G27:$G37,Extra!C$2)</f>
        <v>11</v>
      </c>
      <c r="H14" s="40">
        <f t="shared" si="2"/>
        <v>11</v>
      </c>
    </row>
    <row r="15" spans="1:8" ht="15">
      <c r="A15" s="46"/>
      <c r="B15" s="152">
        <f t="shared" si="5"/>
        <v>0.5</v>
      </c>
      <c r="C15" s="152">
        <f t="shared" si="4"/>
        <v>0.04477611940298507</v>
      </c>
      <c r="D15" s="44" t="str">
        <f>'Tableau SI'!A38</f>
        <v>SI6-Livraison du produit</v>
      </c>
      <c r="E15" s="40">
        <f>COUNTIF('Tableau SI'!$G38:$G43,Extra!A$2)</f>
        <v>0</v>
      </c>
      <c r="F15" s="40">
        <f>COUNTIF('Tableau SI'!$G38:$G43,Extra!B$2)</f>
        <v>0</v>
      </c>
      <c r="G15" s="40">
        <f>COUNTIF('Tableau SI'!$G38:$G43,Extra!C$2)</f>
        <v>6</v>
      </c>
      <c r="H15" s="61">
        <f t="shared" si="2"/>
        <v>6</v>
      </c>
    </row>
    <row r="16" spans="1:8" ht="15">
      <c r="A16" s="47" t="s">
        <v>158</v>
      </c>
      <c r="B16" s="147">
        <f>AVERAGE(B10:B15)</f>
        <v>0.5</v>
      </c>
      <c r="C16" s="147"/>
      <c r="D16" s="43"/>
      <c r="E16" s="42">
        <f>SUM(E10:E15)</f>
        <v>0</v>
      </c>
      <c r="F16" s="42">
        <f aca="true" t="shared" si="6" ref="F16:G16">SUM(F10:F15)</f>
        <v>0</v>
      </c>
      <c r="G16" s="42">
        <f t="shared" si="6"/>
        <v>41</v>
      </c>
      <c r="H16" s="153">
        <f t="shared" si="2"/>
        <v>41</v>
      </c>
    </row>
    <row r="17" spans="1:8" ht="15">
      <c r="A17" s="155" t="s">
        <v>160</v>
      </c>
      <c r="B17" s="156"/>
      <c r="C17" s="147">
        <f>(SUM(F8,F16)+(SUM(G8,G16)*0.5))/SUM(H8,H16)</f>
        <v>0.5</v>
      </c>
      <c r="D17" s="156"/>
      <c r="E17" s="156"/>
      <c r="F17" s="156"/>
      <c r="G17" s="156"/>
      <c r="H17" s="156"/>
    </row>
    <row r="18" spans="1:8" ht="15.75" thickBot="1">
      <c r="A18" s="48" t="s">
        <v>197</v>
      </c>
      <c r="B18" s="154">
        <f>AVERAGE(B4:B7,B10:B15)</f>
        <v>0.5</v>
      </c>
      <c r="C18" s="154"/>
      <c r="D18" s="41"/>
      <c r="E18" s="41"/>
      <c r="F18" s="41"/>
      <c r="G18" s="41"/>
      <c r="H18" s="41"/>
    </row>
    <row r="22" ht="15">
      <c r="B22" s="39"/>
    </row>
  </sheetData>
  <mergeCells count="1">
    <mergeCell ref="E1:H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workbookViewId="0" topLeftCell="A20">
      <selection activeCell="D23" sqref="D23"/>
    </sheetView>
  </sheetViews>
  <sheetFormatPr defaultColWidth="8.8515625" defaultRowHeight="15"/>
  <cols>
    <col min="1" max="1" width="16.421875" style="0" customWidth="1"/>
    <col min="2" max="2" width="8.421875" style="0" customWidth="1"/>
    <col min="3" max="3" width="25.28125" style="0" bestFit="1" customWidth="1"/>
    <col min="4" max="4" width="21.421875" style="0" bestFit="1" customWidth="1"/>
    <col min="5" max="5" width="16.140625" style="0" customWidth="1"/>
    <col min="6" max="6" width="6.140625" style="0" customWidth="1"/>
    <col min="7" max="7" width="13.00390625" style="141" customWidth="1"/>
    <col min="8" max="8" width="18.421875" style="141" bestFit="1" customWidth="1"/>
    <col min="9" max="9" width="19.140625" style="141" bestFit="1" customWidth="1"/>
    <col min="10" max="10" width="5.7109375" style="141" customWidth="1"/>
    <col min="11" max="11" width="27.7109375" style="141" customWidth="1"/>
  </cols>
  <sheetData>
    <row r="1" spans="1:11" ht="22" thickBot="1">
      <c r="A1" s="221" t="s">
        <v>71</v>
      </c>
      <c r="B1" s="222"/>
      <c r="C1" s="222"/>
      <c r="D1" s="222"/>
      <c r="E1" s="222"/>
      <c r="F1" s="223"/>
      <c r="G1" s="224" t="str">
        <f>Extra!$A$13</f>
        <v>Votre petite organisation</v>
      </c>
      <c r="H1" s="225"/>
      <c r="I1" s="225"/>
      <c r="J1" s="225"/>
      <c r="K1" s="226"/>
    </row>
    <row r="2" spans="1:12" ht="42">
      <c r="A2" s="33" t="s">
        <v>227</v>
      </c>
      <c r="B2" s="34"/>
      <c r="C2" s="35" t="s">
        <v>5</v>
      </c>
      <c r="D2" s="35" t="s">
        <v>72</v>
      </c>
      <c r="E2" s="35" t="s">
        <v>73</v>
      </c>
      <c r="F2" s="36" t="s">
        <v>74</v>
      </c>
      <c r="G2" s="33" t="s">
        <v>148</v>
      </c>
      <c r="H2" s="35" t="s">
        <v>72</v>
      </c>
      <c r="I2" s="35" t="s">
        <v>73</v>
      </c>
      <c r="J2" s="37" t="s">
        <v>74</v>
      </c>
      <c r="K2" s="38" t="s">
        <v>75</v>
      </c>
      <c r="L2" s="75" t="s">
        <v>185</v>
      </c>
    </row>
    <row r="3" spans="1:13" ht="28">
      <c r="A3" s="227" t="s">
        <v>76</v>
      </c>
      <c r="B3" s="120" t="s">
        <v>228</v>
      </c>
      <c r="C3" s="120" t="s">
        <v>254</v>
      </c>
      <c r="D3" s="166" t="s">
        <v>77</v>
      </c>
      <c r="E3" s="166" t="s">
        <v>78</v>
      </c>
      <c r="F3" s="120" t="s">
        <v>97</v>
      </c>
      <c r="G3" s="135" t="s">
        <v>151</v>
      </c>
      <c r="H3" s="120"/>
      <c r="I3" s="135"/>
      <c r="J3" s="135"/>
      <c r="K3" s="135"/>
      <c r="L3" t="s">
        <v>226</v>
      </c>
      <c r="M3" t="str">
        <f>IF(L3=Extra!$A$8,G3,"")</f>
        <v>Partiel</v>
      </c>
    </row>
    <row r="4" spans="1:13" ht="70">
      <c r="A4" s="227"/>
      <c r="B4" s="31" t="s">
        <v>229</v>
      </c>
      <c r="C4" s="31" t="s">
        <v>255</v>
      </c>
      <c r="D4" s="167" t="s">
        <v>302</v>
      </c>
      <c r="E4" s="167" t="s">
        <v>175</v>
      </c>
      <c r="F4" s="31" t="s">
        <v>147</v>
      </c>
      <c r="G4" s="135" t="s">
        <v>151</v>
      </c>
      <c r="H4" s="136"/>
      <c r="I4" s="136"/>
      <c r="J4" s="136"/>
      <c r="K4" s="136"/>
      <c r="L4" t="s">
        <v>186</v>
      </c>
      <c r="M4" t="str">
        <f>IF(L4=Extra!$A$8,G4,"")</f>
        <v/>
      </c>
    </row>
    <row r="5" spans="1:13" ht="70">
      <c r="A5" s="227"/>
      <c r="B5" s="120" t="s">
        <v>230</v>
      </c>
      <c r="C5" s="120" t="s">
        <v>256</v>
      </c>
      <c r="D5" s="166" t="s">
        <v>78</v>
      </c>
      <c r="E5" s="166" t="s">
        <v>79</v>
      </c>
      <c r="F5" s="120" t="s">
        <v>97</v>
      </c>
      <c r="G5" s="135" t="s">
        <v>151</v>
      </c>
      <c r="H5" s="135"/>
      <c r="I5" s="135"/>
      <c r="J5" s="135"/>
      <c r="K5" s="135"/>
      <c r="L5" t="s">
        <v>226</v>
      </c>
      <c r="M5" t="str">
        <f>IF(L5=Extra!$A$8,G5,"")</f>
        <v>Partiel</v>
      </c>
    </row>
    <row r="6" spans="1:13" ht="28">
      <c r="A6" s="227"/>
      <c r="B6" s="120" t="s">
        <v>231</v>
      </c>
      <c r="C6" s="120" t="s">
        <v>257</v>
      </c>
      <c r="D6" s="166" t="s">
        <v>79</v>
      </c>
      <c r="E6" s="166" t="s">
        <v>80</v>
      </c>
      <c r="F6" s="120" t="s">
        <v>97</v>
      </c>
      <c r="G6" s="135" t="s">
        <v>151</v>
      </c>
      <c r="H6" s="135"/>
      <c r="I6" s="135"/>
      <c r="J6" s="135"/>
      <c r="K6" s="135"/>
      <c r="L6" t="s">
        <v>226</v>
      </c>
      <c r="M6" t="str">
        <f>IF(L6=Extra!$A$8,G6,"")</f>
        <v>Partiel</v>
      </c>
    </row>
    <row r="7" spans="1:13" ht="84">
      <c r="A7" s="227"/>
      <c r="B7" s="120" t="s">
        <v>232</v>
      </c>
      <c r="C7" s="120" t="s">
        <v>258</v>
      </c>
      <c r="D7" s="166" t="s">
        <v>77</v>
      </c>
      <c r="E7" s="166" t="s">
        <v>287</v>
      </c>
      <c r="F7" s="120" t="s">
        <v>97</v>
      </c>
      <c r="G7" s="135" t="s">
        <v>151</v>
      </c>
      <c r="H7" s="135"/>
      <c r="I7" s="135"/>
      <c r="J7" s="120"/>
      <c r="K7" s="135"/>
      <c r="L7" t="s">
        <v>226</v>
      </c>
      <c r="M7" t="str">
        <f>IF(L7=Extra!$A$8,G7,"")</f>
        <v>Partiel</v>
      </c>
    </row>
    <row r="8" spans="1:13" ht="42">
      <c r="A8" s="227"/>
      <c r="B8" s="120" t="s">
        <v>233</v>
      </c>
      <c r="C8" s="120" t="s">
        <v>259</v>
      </c>
      <c r="D8" s="166" t="s">
        <v>81</v>
      </c>
      <c r="E8" s="166" t="s">
        <v>82</v>
      </c>
      <c r="F8" s="120" t="s">
        <v>97</v>
      </c>
      <c r="G8" s="135" t="s">
        <v>151</v>
      </c>
      <c r="H8" s="135"/>
      <c r="I8" s="120"/>
      <c r="J8" s="120"/>
      <c r="K8" s="135"/>
      <c r="L8" t="s">
        <v>226</v>
      </c>
      <c r="M8" t="str">
        <f>IF(L8=Extra!$A$8,G8,"")</f>
        <v>Partiel</v>
      </c>
    </row>
    <row r="9" spans="1:13" ht="70">
      <c r="A9" s="227"/>
      <c r="B9" s="120" t="s">
        <v>234</v>
      </c>
      <c r="C9" s="120" t="s">
        <v>311</v>
      </c>
      <c r="D9" s="166" t="s">
        <v>83</v>
      </c>
      <c r="E9" s="166" t="s">
        <v>288</v>
      </c>
      <c r="F9" s="120" t="s">
        <v>97</v>
      </c>
      <c r="G9" s="135" t="s">
        <v>151</v>
      </c>
      <c r="H9" s="120"/>
      <c r="I9" s="135"/>
      <c r="J9" s="120"/>
      <c r="K9" s="135"/>
      <c r="L9" t="s">
        <v>226</v>
      </c>
      <c r="M9" t="str">
        <f>IF(L9=Extra!$A$8,G9,"")</f>
        <v>Partiel</v>
      </c>
    </row>
    <row r="10" spans="1:13" ht="56">
      <c r="A10" s="227"/>
      <c r="B10" s="120" t="s">
        <v>251</v>
      </c>
      <c r="C10" s="120" t="s">
        <v>199</v>
      </c>
      <c r="D10" s="166" t="s">
        <v>84</v>
      </c>
      <c r="E10" s="166" t="s">
        <v>200</v>
      </c>
      <c r="F10" s="120" t="s">
        <v>60</v>
      </c>
      <c r="G10" s="135" t="s">
        <v>151</v>
      </c>
      <c r="H10" s="135"/>
      <c r="I10" s="135"/>
      <c r="J10" s="135"/>
      <c r="K10" s="135"/>
      <c r="L10" t="s">
        <v>226</v>
      </c>
      <c r="M10" t="str">
        <f>IF(L10=Extra!$A$8,G10,"")</f>
        <v>Partiel</v>
      </c>
    </row>
    <row r="11" spans="1:13" ht="42">
      <c r="A11" s="227"/>
      <c r="B11" s="31" t="s">
        <v>252</v>
      </c>
      <c r="C11" s="31" t="s">
        <v>173</v>
      </c>
      <c r="D11" s="167" t="s">
        <v>188</v>
      </c>
      <c r="E11" s="167" t="s">
        <v>198</v>
      </c>
      <c r="F11" s="31" t="s">
        <v>189</v>
      </c>
      <c r="G11" s="135" t="s">
        <v>151</v>
      </c>
      <c r="H11" s="136"/>
      <c r="I11" s="136"/>
      <c r="J11" s="136"/>
      <c r="K11" s="136"/>
      <c r="L11" t="s">
        <v>186</v>
      </c>
      <c r="M11" t="str">
        <f>IF(L11=Extra!$A$8,G11,"")</f>
        <v/>
      </c>
    </row>
    <row r="12" spans="1:13" ht="42">
      <c r="A12" s="227"/>
      <c r="B12" s="31" t="s">
        <v>253</v>
      </c>
      <c r="C12" s="31" t="s">
        <v>312</v>
      </c>
      <c r="D12" s="168"/>
      <c r="E12" s="167" t="s">
        <v>176</v>
      </c>
      <c r="F12" s="31" t="s">
        <v>189</v>
      </c>
      <c r="G12" s="135" t="s">
        <v>151</v>
      </c>
      <c r="H12" s="136"/>
      <c r="I12" s="136"/>
      <c r="J12" s="136"/>
      <c r="K12" s="136"/>
      <c r="L12" t="s">
        <v>186</v>
      </c>
      <c r="M12" t="str">
        <f>IF(L12=Extra!$A$8,G12,"")</f>
        <v/>
      </c>
    </row>
    <row r="13" spans="1:13" ht="182">
      <c r="A13" s="227"/>
      <c r="B13" s="120" t="s">
        <v>235</v>
      </c>
      <c r="C13" s="120" t="s">
        <v>310</v>
      </c>
      <c r="D13" s="166" t="s">
        <v>303</v>
      </c>
      <c r="E13" s="166" t="s">
        <v>20</v>
      </c>
      <c r="F13" s="120" t="s">
        <v>60</v>
      </c>
      <c r="G13" s="135" t="s">
        <v>151</v>
      </c>
      <c r="H13" s="135"/>
      <c r="I13" s="135"/>
      <c r="J13" s="135"/>
      <c r="K13" s="135"/>
      <c r="L13" t="s">
        <v>226</v>
      </c>
      <c r="M13" t="str">
        <f>IF(L13=Extra!$A$8,G13,"")</f>
        <v>Partiel</v>
      </c>
    </row>
    <row r="14" spans="1:13" ht="98">
      <c r="A14" s="227"/>
      <c r="B14" s="31" t="s">
        <v>236</v>
      </c>
      <c r="C14" s="31" t="s">
        <v>309</v>
      </c>
      <c r="D14" s="167" t="s">
        <v>177</v>
      </c>
      <c r="E14" s="167" t="s">
        <v>178</v>
      </c>
      <c r="F14" s="31" t="s">
        <v>189</v>
      </c>
      <c r="G14" s="135" t="s">
        <v>151</v>
      </c>
      <c r="H14" s="136"/>
      <c r="I14" s="136"/>
      <c r="J14" s="136"/>
      <c r="K14" s="136"/>
      <c r="L14" t="s">
        <v>186</v>
      </c>
      <c r="M14" t="str">
        <f>IF(L14=Extra!$A$8,G14,"")</f>
        <v/>
      </c>
    </row>
    <row r="15" spans="1:13" ht="196">
      <c r="A15" s="227"/>
      <c r="B15" s="31" t="s">
        <v>237</v>
      </c>
      <c r="C15" s="31" t="s">
        <v>196</v>
      </c>
      <c r="D15" s="167" t="s">
        <v>179</v>
      </c>
      <c r="E15" s="167" t="s">
        <v>181</v>
      </c>
      <c r="F15" s="31" t="s">
        <v>189</v>
      </c>
      <c r="G15" s="135" t="s">
        <v>151</v>
      </c>
      <c r="H15" s="136"/>
      <c r="I15" s="136"/>
      <c r="J15" s="136"/>
      <c r="K15" s="136"/>
      <c r="L15" t="s">
        <v>186</v>
      </c>
      <c r="M15" t="str">
        <f>IF(L15=Extra!$A$8,G15,"")</f>
        <v/>
      </c>
    </row>
    <row r="16" spans="1:13" ht="112">
      <c r="A16" s="227"/>
      <c r="B16" s="31" t="s">
        <v>238</v>
      </c>
      <c r="C16" s="31" t="s">
        <v>308</v>
      </c>
      <c r="D16" s="167" t="s">
        <v>180</v>
      </c>
      <c r="E16" s="167" t="s">
        <v>182</v>
      </c>
      <c r="F16" s="31" t="s">
        <v>147</v>
      </c>
      <c r="G16" s="135" t="s">
        <v>151</v>
      </c>
      <c r="H16" s="136"/>
      <c r="I16" s="136"/>
      <c r="J16" s="136"/>
      <c r="K16" s="136"/>
      <c r="L16" t="s">
        <v>186</v>
      </c>
      <c r="M16" t="str">
        <f>IF(L16=Extra!$A$8,G16,"")</f>
        <v/>
      </c>
    </row>
    <row r="17" spans="1:13" ht="42">
      <c r="A17" s="227"/>
      <c r="B17" s="120" t="s">
        <v>239</v>
      </c>
      <c r="C17" s="120" t="s">
        <v>307</v>
      </c>
      <c r="D17" s="166" t="s">
        <v>20</v>
      </c>
      <c r="E17" s="166" t="s">
        <v>85</v>
      </c>
      <c r="F17" s="120" t="s">
        <v>97</v>
      </c>
      <c r="G17" s="135" t="s">
        <v>151</v>
      </c>
      <c r="H17" s="120"/>
      <c r="I17" s="120"/>
      <c r="J17" s="135"/>
      <c r="K17" s="135"/>
      <c r="L17" t="s">
        <v>226</v>
      </c>
      <c r="M17" t="str">
        <f>IF(L17=Extra!$A$8,G17,"")</f>
        <v>Partiel</v>
      </c>
    </row>
    <row r="18" spans="1:13" ht="60" customHeight="1">
      <c r="A18" s="232" t="s">
        <v>289</v>
      </c>
      <c r="B18" s="62" t="s">
        <v>240</v>
      </c>
      <c r="C18" s="62" t="s">
        <v>313</v>
      </c>
      <c r="D18" s="169" t="s">
        <v>20</v>
      </c>
      <c r="E18" s="169" t="s">
        <v>296</v>
      </c>
      <c r="F18" s="62" t="s">
        <v>42</v>
      </c>
      <c r="G18" s="135" t="s">
        <v>151</v>
      </c>
      <c r="H18" s="137"/>
      <c r="I18" s="137"/>
      <c r="J18" s="62"/>
      <c r="K18" s="137"/>
      <c r="L18" t="s">
        <v>226</v>
      </c>
      <c r="M18" t="str">
        <f>IF(L18=Extra!$A$8,G18,"")</f>
        <v>Partiel</v>
      </c>
    </row>
    <row r="19" spans="1:13" ht="325.5" customHeight="1">
      <c r="A19" s="233"/>
      <c r="B19" s="121" t="s">
        <v>241</v>
      </c>
      <c r="C19" s="121" t="s">
        <v>306</v>
      </c>
      <c r="D19" s="170" t="s">
        <v>314</v>
      </c>
      <c r="E19" s="170" t="s">
        <v>183</v>
      </c>
      <c r="F19" s="121" t="s">
        <v>189</v>
      </c>
      <c r="G19" s="135" t="s">
        <v>151</v>
      </c>
      <c r="H19" s="138"/>
      <c r="I19" s="138"/>
      <c r="J19" s="138"/>
      <c r="K19" s="138"/>
      <c r="L19" t="s">
        <v>186</v>
      </c>
      <c r="M19" t="str">
        <f>IF(L19=Extra!$A$8,G19,"")</f>
        <v/>
      </c>
    </row>
    <row r="20" spans="1:13" ht="126">
      <c r="A20" s="233"/>
      <c r="B20" s="121" t="s">
        <v>242</v>
      </c>
      <c r="C20" s="121" t="s">
        <v>201</v>
      </c>
      <c r="D20" s="170" t="s">
        <v>297</v>
      </c>
      <c r="E20" s="170" t="s">
        <v>184</v>
      </c>
      <c r="F20" s="121" t="s">
        <v>42</v>
      </c>
      <c r="G20" s="135" t="s">
        <v>151</v>
      </c>
      <c r="H20" s="138"/>
      <c r="I20" s="142"/>
      <c r="J20" s="121"/>
      <c r="K20" s="138"/>
      <c r="L20" t="s">
        <v>186</v>
      </c>
      <c r="M20" t="str">
        <f>IF(L20=Extra!$A$8,G20,"")</f>
        <v/>
      </c>
    </row>
    <row r="21" spans="1:13" ht="112">
      <c r="A21" s="233"/>
      <c r="B21" s="121" t="s">
        <v>243</v>
      </c>
      <c r="C21" s="121" t="s">
        <v>93</v>
      </c>
      <c r="D21" s="171" t="s">
        <v>298</v>
      </c>
      <c r="E21" s="171" t="s">
        <v>286</v>
      </c>
      <c r="F21" s="121" t="s">
        <v>190</v>
      </c>
      <c r="G21" s="135" t="s">
        <v>151</v>
      </c>
      <c r="H21" s="138"/>
      <c r="I21" s="142"/>
      <c r="J21" s="138"/>
      <c r="K21" s="138"/>
      <c r="L21" t="s">
        <v>226</v>
      </c>
      <c r="M21" t="str">
        <f>IF(L21=Extra!$A$8,G21,"")</f>
        <v>Partiel</v>
      </c>
    </row>
    <row r="22" spans="1:13" ht="42">
      <c r="A22" s="233"/>
      <c r="B22" s="121" t="s">
        <v>244</v>
      </c>
      <c r="C22" s="142" t="s">
        <v>315</v>
      </c>
      <c r="D22" s="170" t="s">
        <v>187</v>
      </c>
      <c r="E22" s="170" t="s">
        <v>191</v>
      </c>
      <c r="F22" s="121" t="s">
        <v>60</v>
      </c>
      <c r="G22" s="135" t="s">
        <v>151</v>
      </c>
      <c r="H22" s="138"/>
      <c r="I22" s="138"/>
      <c r="J22" s="138"/>
      <c r="K22" s="138"/>
      <c r="L22" t="s">
        <v>186</v>
      </c>
      <c r="M22" t="str">
        <f>IF(L22=Extra!$A$8,G22,"")</f>
        <v/>
      </c>
    </row>
    <row r="23" spans="1:13" ht="56">
      <c r="A23" s="234"/>
      <c r="B23" s="121" t="s">
        <v>245</v>
      </c>
      <c r="C23" s="142" t="s">
        <v>305</v>
      </c>
      <c r="D23" s="170" t="s">
        <v>191</v>
      </c>
      <c r="E23" s="170" t="s">
        <v>192</v>
      </c>
      <c r="F23" s="121" t="s">
        <v>60</v>
      </c>
      <c r="G23" s="135" t="s">
        <v>151</v>
      </c>
      <c r="H23" s="142"/>
      <c r="I23" s="142"/>
      <c r="J23" s="138"/>
      <c r="K23" s="138"/>
      <c r="L23" t="s">
        <v>186</v>
      </c>
      <c r="M23" t="str">
        <f>IF(L23=Extra!$A$8,G23,"")</f>
        <v/>
      </c>
    </row>
    <row r="24" spans="1:13" ht="224">
      <c r="A24" s="228" t="s">
        <v>161</v>
      </c>
      <c r="B24" s="144" t="s">
        <v>246</v>
      </c>
      <c r="C24" s="144" t="s">
        <v>301</v>
      </c>
      <c r="D24" s="172" t="s">
        <v>299</v>
      </c>
      <c r="E24" s="172" t="s">
        <v>300</v>
      </c>
      <c r="F24" s="144" t="s">
        <v>42</v>
      </c>
      <c r="G24" s="135" t="s">
        <v>151</v>
      </c>
      <c r="H24" s="144"/>
      <c r="I24" s="145"/>
      <c r="J24" s="144"/>
      <c r="K24" s="145"/>
      <c r="L24" t="s">
        <v>226</v>
      </c>
      <c r="M24" t="str">
        <f>IF(L24=Extra!$A$8,G24,"")</f>
        <v>Partiel</v>
      </c>
    </row>
    <row r="25" spans="1:13" ht="126">
      <c r="A25" s="229"/>
      <c r="B25" s="122" t="s">
        <v>247</v>
      </c>
      <c r="C25" s="143" t="s">
        <v>290</v>
      </c>
      <c r="D25" s="173" t="s">
        <v>300</v>
      </c>
      <c r="E25" s="173" t="s">
        <v>285</v>
      </c>
      <c r="F25" s="122" t="s">
        <v>42</v>
      </c>
      <c r="G25" s="135" t="s">
        <v>151</v>
      </c>
      <c r="H25" s="139"/>
      <c r="I25" s="139"/>
      <c r="J25" s="139"/>
      <c r="K25" s="139"/>
      <c r="L25" t="s">
        <v>186</v>
      </c>
      <c r="M25" t="str">
        <f>IF(L25=Extra!$A$8,G25,"")</f>
        <v/>
      </c>
    </row>
    <row r="26" spans="1:13" ht="98">
      <c r="A26" s="230"/>
      <c r="B26" s="144" t="s">
        <v>248</v>
      </c>
      <c r="C26" s="144" t="s">
        <v>284</v>
      </c>
      <c r="D26" s="172" t="s">
        <v>300</v>
      </c>
      <c r="E26" s="172" t="s">
        <v>94</v>
      </c>
      <c r="F26" s="144" t="s">
        <v>42</v>
      </c>
      <c r="G26" s="135" t="s">
        <v>151</v>
      </c>
      <c r="H26" s="145"/>
      <c r="I26" s="145"/>
      <c r="J26" s="144"/>
      <c r="K26" s="145"/>
      <c r="L26" t="s">
        <v>226</v>
      </c>
      <c r="M26" t="str">
        <f>IF(L26=Extra!$A$8,G26,"")</f>
        <v>Partiel</v>
      </c>
    </row>
    <row r="27" spans="1:13" ht="112">
      <c r="A27" s="231" t="s">
        <v>95</v>
      </c>
      <c r="B27" s="32" t="s">
        <v>249</v>
      </c>
      <c r="C27" s="32" t="s">
        <v>295</v>
      </c>
      <c r="D27" s="174" t="s">
        <v>292</v>
      </c>
      <c r="E27" s="174" t="s">
        <v>293</v>
      </c>
      <c r="F27" s="32" t="s">
        <v>147</v>
      </c>
      <c r="G27" s="135" t="s">
        <v>151</v>
      </c>
      <c r="H27" s="140"/>
      <c r="I27" s="140"/>
      <c r="J27" s="140"/>
      <c r="K27" s="140"/>
      <c r="L27" t="s">
        <v>226</v>
      </c>
      <c r="M27" t="str">
        <f>IF(L27=Extra!$A$8,G27,"")</f>
        <v>Partiel</v>
      </c>
    </row>
    <row r="28" spans="1:13" ht="84">
      <c r="A28" s="231"/>
      <c r="B28" s="32" t="s">
        <v>250</v>
      </c>
      <c r="C28" s="32" t="s">
        <v>283</v>
      </c>
      <c r="D28" s="174" t="s">
        <v>294</v>
      </c>
      <c r="E28" s="174" t="s">
        <v>96</v>
      </c>
      <c r="F28" s="32" t="s">
        <v>60</v>
      </c>
      <c r="G28" s="135" t="s">
        <v>151</v>
      </c>
      <c r="H28" s="140"/>
      <c r="I28" s="140"/>
      <c r="J28" s="140"/>
      <c r="K28" s="140"/>
      <c r="L28" t="s">
        <v>226</v>
      </c>
      <c r="M28" t="str">
        <f>IF(L28=Extra!$A$8,G28,"")</f>
        <v>Partiel</v>
      </c>
    </row>
  </sheetData>
  <mergeCells count="6">
    <mergeCell ref="A1:F1"/>
    <mergeCell ref="G1:K1"/>
    <mergeCell ref="A3:A17"/>
    <mergeCell ref="A24:A26"/>
    <mergeCell ref="A27:A28"/>
    <mergeCell ref="A18:A23"/>
  </mergeCells>
  <dataValidations count="2">
    <dataValidation type="list" allowBlank="1" showInputMessage="1" showErrorMessage="1" sqref="G3:G28">
      <formula1>Extra!$A$2:$A$4</formula1>
    </dataValidation>
    <dataValidation type="list" allowBlank="1" showInputMessage="1" showErrorMessage="1" sqref="L3:L28">
      <formula1>Extra!$A$8:$A$9</formula1>
    </dataValidation>
  </dataValidations>
  <printOptions/>
  <pageMargins left="0.7" right="0.7" top="0.75" bottom="0.75" header="0.3" footer="0.3"/>
  <pageSetup horizontalDpi="600" verticalDpi="600" orientation="portrait"/>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NOT(ISERROR(SEARCH(Extra!$A$4,G3)))</xm:f>
            <xm:f>Extra!$A$4</xm:f>
            <x14:dxf>
              <fill>
                <patternFill>
                  <bgColor rgb="FFFF0000"/>
                </patternFill>
              </fill>
            </x14:dxf>
          </x14:cfRule>
          <x14:cfRule type="containsText" priority="2" operator="containsText">
            <xm:f>NOT(ISERROR(SEARCH(Extra!$A$3,G3)))</xm:f>
            <xm:f>Extra!$A$3</xm:f>
            <x14:dxf>
              <fill>
                <patternFill>
                  <bgColor rgb="FFFFFF00"/>
                </patternFill>
              </fill>
            </x14:dxf>
          </x14:cfRule>
          <x14:cfRule type="containsText" priority="3" operator="containsText">
            <xm:f>NOT(ISERROR(SEARCH(Extra!$A$2,G3)))</xm:f>
            <xm:f>Extra!$A$2</xm:f>
            <x14:dxf>
              <fill>
                <patternFill>
                  <bgColor rgb="FF92D050"/>
                </patternFill>
              </fill>
            </x14:dxf>
          </x14:cfRule>
          <xm:sqref>G3:G28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topLeftCell="A1">
      <selection activeCell="A1" sqref="A1:K1"/>
    </sheetView>
  </sheetViews>
  <sheetFormatPr defaultColWidth="8.8515625" defaultRowHeight="15"/>
  <cols>
    <col min="1" max="1" width="19.28125" style="3" customWidth="1"/>
    <col min="2" max="2" width="8.421875" style="3" customWidth="1"/>
    <col min="3" max="3" width="47.8515625" style="4" customWidth="1"/>
    <col min="4" max="4" width="15.8515625" style="4" customWidth="1"/>
    <col min="5" max="5" width="17.00390625" style="4" customWidth="1"/>
    <col min="6" max="6" width="7.8515625" style="4" customWidth="1"/>
    <col min="7" max="7" width="17.7109375" style="76" customWidth="1"/>
    <col min="8" max="8" width="15.7109375" style="4" customWidth="1"/>
    <col min="9" max="9" width="14.8515625" style="4" customWidth="1"/>
    <col min="10" max="10" width="14.00390625" style="4" customWidth="1"/>
    <col min="11" max="11" width="22.8515625" style="19" bestFit="1" customWidth="1"/>
    <col min="12" max="12" width="8.8515625" style="79" customWidth="1"/>
    <col min="13" max="16384" width="8.8515625" style="2" customWidth="1"/>
  </cols>
  <sheetData>
    <row r="1" spans="1:12" s="1" customFormat="1" ht="22" thickBot="1">
      <c r="A1" s="221" t="s">
        <v>71</v>
      </c>
      <c r="B1" s="222"/>
      <c r="C1" s="222"/>
      <c r="D1" s="222"/>
      <c r="E1" s="222"/>
      <c r="F1" s="223"/>
      <c r="G1" s="221" t="str">
        <f>Extra!$A$13</f>
        <v>Votre petite organisation</v>
      </c>
      <c r="H1" s="225"/>
      <c r="I1" s="225"/>
      <c r="J1" s="225"/>
      <c r="K1" s="235"/>
      <c r="L1" s="77"/>
    </row>
    <row r="2" spans="1:12" s="5" customFormat="1" ht="63" customHeight="1" thickBot="1">
      <c r="A2" s="210" t="s">
        <v>8</v>
      </c>
      <c r="B2" s="211"/>
      <c r="C2" s="212" t="s">
        <v>5</v>
      </c>
      <c r="D2" s="212" t="s">
        <v>72</v>
      </c>
      <c r="E2" s="212" t="s">
        <v>73</v>
      </c>
      <c r="F2" s="213" t="s">
        <v>74</v>
      </c>
      <c r="G2" s="214" t="s">
        <v>148</v>
      </c>
      <c r="H2" s="212" t="s">
        <v>72</v>
      </c>
      <c r="I2" s="212" t="s">
        <v>73</v>
      </c>
      <c r="J2" s="215" t="s">
        <v>74</v>
      </c>
      <c r="K2" s="216" t="s">
        <v>75</v>
      </c>
      <c r="L2" s="78" t="s">
        <v>185</v>
      </c>
    </row>
    <row r="3" spans="1:13" ht="42">
      <c r="A3" s="244" t="s">
        <v>163</v>
      </c>
      <c r="B3" s="205" t="s">
        <v>98</v>
      </c>
      <c r="C3" s="206" t="s">
        <v>291</v>
      </c>
      <c r="D3" s="207" t="s">
        <v>9</v>
      </c>
      <c r="E3" s="207" t="s">
        <v>203</v>
      </c>
      <c r="F3" s="208" t="s">
        <v>42</v>
      </c>
      <c r="G3" s="209" t="s">
        <v>151</v>
      </c>
      <c r="H3" s="206"/>
      <c r="I3" s="206"/>
      <c r="J3" s="208"/>
      <c r="K3" s="206"/>
      <c r="L3" s="79" t="s">
        <v>226</v>
      </c>
      <c r="M3" t="str">
        <f>IF(L3=Extra!$A$8,G3,"")</f>
        <v>Partiel</v>
      </c>
    </row>
    <row r="4" spans="1:13" ht="47.25" customHeight="1">
      <c r="A4" s="245"/>
      <c r="B4" s="95" t="s">
        <v>100</v>
      </c>
      <c r="C4" s="93" t="s">
        <v>99</v>
      </c>
      <c r="D4" s="175" t="s">
        <v>203</v>
      </c>
      <c r="E4" s="175"/>
      <c r="F4" s="94" t="s">
        <v>43</v>
      </c>
      <c r="G4" s="112" t="s">
        <v>151</v>
      </c>
      <c r="H4" s="93"/>
      <c r="I4" s="93"/>
      <c r="J4" s="94"/>
      <c r="K4" s="93"/>
      <c r="L4" s="79" t="s">
        <v>226</v>
      </c>
      <c r="M4" t="str">
        <f>IF(L4=Extra!$A$8,G4,"")</f>
        <v>Partiel</v>
      </c>
    </row>
    <row r="5" spans="1:13" ht="49.5" customHeight="1">
      <c r="A5" s="246" t="s">
        <v>162</v>
      </c>
      <c r="B5" s="85" t="s">
        <v>89</v>
      </c>
      <c r="C5" s="86" t="s">
        <v>281</v>
      </c>
      <c r="D5" s="176" t="s">
        <v>203</v>
      </c>
      <c r="E5" s="176"/>
      <c r="F5" s="87" t="s">
        <v>43</v>
      </c>
      <c r="G5" s="112" t="s">
        <v>151</v>
      </c>
      <c r="H5" s="86"/>
      <c r="I5" s="86"/>
      <c r="J5" s="87"/>
      <c r="K5" s="88"/>
      <c r="L5" s="79" t="s">
        <v>186</v>
      </c>
      <c r="M5" t="str">
        <f>IF(L5=Extra!$A$8,G5,"")</f>
        <v/>
      </c>
    </row>
    <row r="6" spans="1:13" ht="84">
      <c r="A6" s="247"/>
      <c r="B6" s="65" t="s">
        <v>90</v>
      </c>
      <c r="C6" s="66" t="s">
        <v>101</v>
      </c>
      <c r="D6" s="177" t="s">
        <v>10</v>
      </c>
      <c r="E6" s="177" t="s">
        <v>11</v>
      </c>
      <c r="F6" s="67" t="s">
        <v>44</v>
      </c>
      <c r="G6" s="112" t="s">
        <v>151</v>
      </c>
      <c r="H6" s="66"/>
      <c r="I6" s="66"/>
      <c r="J6" s="67"/>
      <c r="K6" s="66"/>
      <c r="L6" s="79" t="s">
        <v>226</v>
      </c>
      <c r="M6" t="str">
        <f>IF(L6=Extra!$A$8,G6,"")</f>
        <v>Partiel</v>
      </c>
    </row>
    <row r="7" spans="1:13" ht="126">
      <c r="A7" s="247"/>
      <c r="B7" s="85" t="s">
        <v>91</v>
      </c>
      <c r="C7" s="86" t="s">
        <v>204</v>
      </c>
      <c r="D7" s="176" t="s">
        <v>12</v>
      </c>
      <c r="E7" s="176" t="s">
        <v>214</v>
      </c>
      <c r="F7" s="87" t="s">
        <v>45</v>
      </c>
      <c r="G7" s="112" t="s">
        <v>151</v>
      </c>
      <c r="H7" s="86"/>
      <c r="I7" s="86"/>
      <c r="J7" s="87"/>
      <c r="K7" s="86"/>
      <c r="L7" s="79" t="s">
        <v>186</v>
      </c>
      <c r="M7" t="str">
        <f>IF(L7=Extra!$A$8,G7,"")</f>
        <v/>
      </c>
    </row>
    <row r="8" spans="1:13" ht="106.5" customHeight="1">
      <c r="A8" s="247"/>
      <c r="B8" s="85" t="s">
        <v>92</v>
      </c>
      <c r="C8" s="86" t="s">
        <v>102</v>
      </c>
      <c r="D8" s="176" t="s">
        <v>13</v>
      </c>
      <c r="E8" s="176" t="s">
        <v>14</v>
      </c>
      <c r="F8" s="87" t="s">
        <v>46</v>
      </c>
      <c r="G8" s="112" t="s">
        <v>151</v>
      </c>
      <c r="H8" s="86"/>
      <c r="I8" s="86"/>
      <c r="J8" s="87"/>
      <c r="K8" s="89"/>
      <c r="L8" s="79" t="s">
        <v>186</v>
      </c>
      <c r="M8" t="str">
        <f>IF(L8=Extra!$A$8,G8,"")</f>
        <v/>
      </c>
    </row>
    <row r="9" spans="1:13" ht="42">
      <c r="A9" s="247"/>
      <c r="B9" s="85" t="s">
        <v>88</v>
      </c>
      <c r="C9" s="86" t="s">
        <v>205</v>
      </c>
      <c r="D9" s="176" t="s">
        <v>15</v>
      </c>
      <c r="E9" s="176" t="s">
        <v>16</v>
      </c>
      <c r="F9" s="87" t="s">
        <v>45</v>
      </c>
      <c r="G9" s="112" t="s">
        <v>151</v>
      </c>
      <c r="H9" s="86"/>
      <c r="I9" s="86"/>
      <c r="J9" s="87"/>
      <c r="K9" s="86"/>
      <c r="L9" s="79" t="s">
        <v>186</v>
      </c>
      <c r="M9" t="str">
        <f>IF(L9=Extra!$A$8,G9,"")</f>
        <v/>
      </c>
    </row>
    <row r="10" spans="1:13" ht="105" customHeight="1">
      <c r="A10" s="247"/>
      <c r="B10" s="86" t="s">
        <v>87</v>
      </c>
      <c r="C10" s="86" t="s">
        <v>208</v>
      </c>
      <c r="D10" s="176" t="s">
        <v>17</v>
      </c>
      <c r="E10" s="176" t="s">
        <v>18</v>
      </c>
      <c r="F10" s="87" t="s">
        <v>45</v>
      </c>
      <c r="G10" s="112" t="s">
        <v>151</v>
      </c>
      <c r="H10" s="86"/>
      <c r="I10" s="86"/>
      <c r="J10" s="87"/>
      <c r="K10" s="86"/>
      <c r="L10" s="79" t="s">
        <v>186</v>
      </c>
      <c r="M10" t="str">
        <f>IF(L10=Extra!$A$8,G10,"")</f>
        <v/>
      </c>
    </row>
    <row r="11" spans="1:13" ht="181.5" customHeight="1">
      <c r="A11" s="248"/>
      <c r="B11" s="66" t="s">
        <v>86</v>
      </c>
      <c r="C11" s="66" t="s">
        <v>206</v>
      </c>
      <c r="D11" s="177" t="s">
        <v>19</v>
      </c>
      <c r="E11" s="177" t="s">
        <v>260</v>
      </c>
      <c r="F11" s="67" t="s">
        <v>47</v>
      </c>
      <c r="G11" s="112" t="s">
        <v>151</v>
      </c>
      <c r="H11" s="66"/>
      <c r="I11" s="66"/>
      <c r="J11" s="67"/>
      <c r="K11" s="80"/>
      <c r="L11" s="79" t="s">
        <v>226</v>
      </c>
      <c r="M11" t="str">
        <f>IF(L11=Extra!$A$8,G11,"")</f>
        <v>Partiel</v>
      </c>
    </row>
    <row r="12" spans="1:13" ht="52.5" customHeight="1">
      <c r="A12" s="238" t="s">
        <v>164</v>
      </c>
      <c r="B12" s="96" t="s">
        <v>103</v>
      </c>
      <c r="C12" s="97" t="s">
        <v>282</v>
      </c>
      <c r="D12" s="178" t="s">
        <v>20</v>
      </c>
      <c r="E12" s="178"/>
      <c r="F12" s="98" t="s">
        <v>48</v>
      </c>
      <c r="G12" s="112" t="s">
        <v>151</v>
      </c>
      <c r="H12" s="97"/>
      <c r="I12" s="97"/>
      <c r="J12" s="98"/>
      <c r="K12" s="97"/>
      <c r="L12" s="79" t="s">
        <v>186</v>
      </c>
      <c r="M12" t="str">
        <f>IF(L12=Extra!$A$8,G12,"")</f>
        <v/>
      </c>
    </row>
    <row r="13" spans="1:13" ht="63" customHeight="1">
      <c r="A13" s="239"/>
      <c r="B13" s="68" t="s">
        <v>105</v>
      </c>
      <c r="C13" s="63" t="s">
        <v>104</v>
      </c>
      <c r="D13" s="179" t="s">
        <v>261</v>
      </c>
      <c r="E13" s="179"/>
      <c r="F13" s="64" t="s">
        <v>49</v>
      </c>
      <c r="G13" s="112" t="s">
        <v>151</v>
      </c>
      <c r="H13" s="63"/>
      <c r="I13" s="63"/>
      <c r="J13" s="64"/>
      <c r="K13" s="63"/>
      <c r="L13" s="79" t="s">
        <v>226</v>
      </c>
      <c r="M13" t="str">
        <f>IF(L13=Extra!$A$8,G13,"")</f>
        <v>Partiel</v>
      </c>
    </row>
    <row r="14" spans="1:13" ht="154">
      <c r="A14" s="239"/>
      <c r="B14" s="68" t="s">
        <v>106</v>
      </c>
      <c r="C14" s="63" t="s">
        <v>222</v>
      </c>
      <c r="D14" s="179" t="s">
        <v>261</v>
      </c>
      <c r="E14" s="179" t="s">
        <v>21</v>
      </c>
      <c r="F14" s="64" t="s">
        <v>49</v>
      </c>
      <c r="G14" s="112" t="s">
        <v>151</v>
      </c>
      <c r="H14" s="63"/>
      <c r="I14" s="63"/>
      <c r="J14" s="64"/>
      <c r="K14" s="63"/>
      <c r="L14" s="79" t="s">
        <v>226</v>
      </c>
      <c r="M14" t="str">
        <f>IF(L14=Extra!$A$8,G14,"")</f>
        <v>Partiel</v>
      </c>
    </row>
    <row r="15" spans="1:13" ht="184" customHeight="1">
      <c r="A15" s="239"/>
      <c r="B15" s="96" t="s">
        <v>170</v>
      </c>
      <c r="C15" s="97" t="s">
        <v>212</v>
      </c>
      <c r="D15" s="178" t="s">
        <v>262</v>
      </c>
      <c r="E15" s="178" t="s">
        <v>22</v>
      </c>
      <c r="F15" s="98" t="s">
        <v>49</v>
      </c>
      <c r="G15" s="112" t="s">
        <v>151</v>
      </c>
      <c r="H15" s="97"/>
      <c r="I15" s="97"/>
      <c r="J15" s="98"/>
      <c r="K15" s="97"/>
      <c r="L15" s="79" t="s">
        <v>186</v>
      </c>
      <c r="M15" t="str">
        <f>IF(L15=Extra!$A$8,G15,"")</f>
        <v/>
      </c>
    </row>
    <row r="16" spans="1:13" ht="116.5" customHeight="1">
      <c r="A16" s="239"/>
      <c r="B16" s="99" t="s">
        <v>171</v>
      </c>
      <c r="C16" s="97" t="s">
        <v>213</v>
      </c>
      <c r="D16" s="178" t="s">
        <v>263</v>
      </c>
      <c r="E16" s="180" t="s">
        <v>23</v>
      </c>
      <c r="F16" s="98" t="s">
        <v>50</v>
      </c>
      <c r="G16" s="112" t="s">
        <v>151</v>
      </c>
      <c r="H16" s="97"/>
      <c r="I16" s="97"/>
      <c r="J16" s="98"/>
      <c r="K16" s="97"/>
      <c r="L16" s="79" t="s">
        <v>186</v>
      </c>
      <c r="M16" t="str">
        <f>IF(L16=Extra!$A$8,G16,"")</f>
        <v/>
      </c>
    </row>
    <row r="17" spans="1:13" ht="167.5" customHeight="1">
      <c r="A17" s="239"/>
      <c r="B17" s="96" t="s">
        <v>107</v>
      </c>
      <c r="C17" s="97" t="s">
        <v>223</v>
      </c>
      <c r="D17" s="178" t="s">
        <v>264</v>
      </c>
      <c r="E17" s="178" t="s">
        <v>265</v>
      </c>
      <c r="F17" s="98" t="s">
        <v>51</v>
      </c>
      <c r="G17" s="112" t="s">
        <v>151</v>
      </c>
      <c r="H17" s="97"/>
      <c r="I17" s="97"/>
      <c r="J17" s="98"/>
      <c r="K17" s="97"/>
      <c r="L17" s="79" t="s">
        <v>186</v>
      </c>
      <c r="M17" t="str">
        <f>IF(L17=Extra!$A$8,G17,"")</f>
        <v/>
      </c>
    </row>
    <row r="18" spans="1:13" ht="84">
      <c r="A18" s="239"/>
      <c r="B18" s="96" t="s">
        <v>108</v>
      </c>
      <c r="C18" s="97" t="s">
        <v>143</v>
      </c>
      <c r="D18" s="178" t="s">
        <v>266</v>
      </c>
      <c r="E18" s="178" t="s">
        <v>24</v>
      </c>
      <c r="F18" s="98" t="s">
        <v>50</v>
      </c>
      <c r="G18" s="112" t="s">
        <v>151</v>
      </c>
      <c r="H18" s="97"/>
      <c r="I18" s="97"/>
      <c r="J18" s="98"/>
      <c r="K18" s="97"/>
      <c r="L18" s="79" t="s">
        <v>186</v>
      </c>
      <c r="M18" t="str">
        <f>IF(L18=Extra!$A$8,G18,"")</f>
        <v/>
      </c>
    </row>
    <row r="19" spans="1:13" ht="182">
      <c r="A19" s="240"/>
      <c r="B19" s="96" t="s">
        <v>109</v>
      </c>
      <c r="C19" s="97" t="s">
        <v>144</v>
      </c>
      <c r="D19" s="178" t="s">
        <v>267</v>
      </c>
      <c r="E19" s="178" t="s">
        <v>268</v>
      </c>
      <c r="F19" s="98" t="s">
        <v>47</v>
      </c>
      <c r="G19" s="112" t="s">
        <v>151</v>
      </c>
      <c r="H19" s="97"/>
      <c r="I19" s="97"/>
      <c r="J19" s="98"/>
      <c r="K19" s="97"/>
      <c r="L19" s="79" t="s">
        <v>186</v>
      </c>
      <c r="M19" t="str">
        <f>IF(L19=Extra!$A$8,G19,"")</f>
        <v/>
      </c>
    </row>
    <row r="20" spans="1:13" ht="28">
      <c r="A20" s="241" t="s">
        <v>167</v>
      </c>
      <c r="B20" s="100" t="s">
        <v>110</v>
      </c>
      <c r="C20" s="101" t="s">
        <v>282</v>
      </c>
      <c r="D20" s="181" t="s">
        <v>20</v>
      </c>
      <c r="E20" s="181"/>
      <c r="F20" s="102" t="s">
        <v>47</v>
      </c>
      <c r="G20" s="112" t="s">
        <v>151</v>
      </c>
      <c r="H20" s="101"/>
      <c r="I20" s="101"/>
      <c r="J20" s="102"/>
      <c r="K20" s="101"/>
      <c r="L20" s="79" t="s">
        <v>186</v>
      </c>
      <c r="M20" t="str">
        <f>IF(L20=Extra!$A$8,G20,"")</f>
        <v/>
      </c>
    </row>
    <row r="21" spans="1:13" ht="42">
      <c r="A21" s="242"/>
      <c r="B21" s="71" t="s">
        <v>112</v>
      </c>
      <c r="C21" s="72" t="s">
        <v>111</v>
      </c>
      <c r="D21" s="182" t="s">
        <v>269</v>
      </c>
      <c r="E21" s="182"/>
      <c r="F21" s="73" t="s">
        <v>52</v>
      </c>
      <c r="G21" s="112" t="s">
        <v>151</v>
      </c>
      <c r="H21" s="72"/>
      <c r="I21" s="72"/>
      <c r="J21" s="73"/>
      <c r="K21" s="72"/>
      <c r="L21" s="79" t="s">
        <v>226</v>
      </c>
      <c r="M21" t="str">
        <f>IF(L21=Extra!$A$8,G21,"")</f>
        <v>Partiel</v>
      </c>
    </row>
    <row r="22" spans="1:13" ht="118.5" customHeight="1">
      <c r="A22" s="242"/>
      <c r="B22" s="71" t="s">
        <v>114</v>
      </c>
      <c r="C22" s="72" t="s">
        <v>113</v>
      </c>
      <c r="D22" s="182" t="s">
        <v>270</v>
      </c>
      <c r="E22" s="183" t="s">
        <v>25</v>
      </c>
      <c r="F22" s="73" t="s">
        <v>52</v>
      </c>
      <c r="G22" s="112" t="s">
        <v>151</v>
      </c>
      <c r="H22" s="72"/>
      <c r="I22" s="104"/>
      <c r="J22" s="73"/>
      <c r="K22" s="72"/>
      <c r="L22" s="79" t="s">
        <v>226</v>
      </c>
      <c r="M22" t="str">
        <f>IF(L22=Extra!$A$8,G22,"")</f>
        <v>Partiel</v>
      </c>
    </row>
    <row r="23" spans="1:13" ht="67.5" customHeight="1">
      <c r="A23" s="242"/>
      <c r="B23" s="100" t="s">
        <v>116</v>
      </c>
      <c r="C23" s="101" t="s">
        <v>115</v>
      </c>
      <c r="D23" s="184" t="s">
        <v>25</v>
      </c>
      <c r="E23" s="184" t="s">
        <v>271</v>
      </c>
      <c r="F23" s="102" t="s">
        <v>52</v>
      </c>
      <c r="G23" s="112" t="s">
        <v>151</v>
      </c>
      <c r="H23" s="103"/>
      <c r="I23" s="103"/>
      <c r="J23" s="102"/>
      <c r="K23" s="101"/>
      <c r="L23" s="79" t="s">
        <v>186</v>
      </c>
      <c r="M23" t="str">
        <f>IF(L23=Extra!$A$8,G23,"")</f>
        <v/>
      </c>
    </row>
    <row r="24" spans="1:13" ht="42">
      <c r="A24" s="242"/>
      <c r="B24" s="71" t="s">
        <v>117</v>
      </c>
      <c r="C24" s="72" t="s">
        <v>224</v>
      </c>
      <c r="D24" s="183" t="s">
        <v>271</v>
      </c>
      <c r="E24" s="183" t="s">
        <v>272</v>
      </c>
      <c r="F24" s="73" t="s">
        <v>52</v>
      </c>
      <c r="G24" s="112" t="s">
        <v>151</v>
      </c>
      <c r="H24" s="104"/>
      <c r="I24" s="104"/>
      <c r="J24" s="73"/>
      <c r="K24" s="72"/>
      <c r="L24" s="79" t="s">
        <v>226</v>
      </c>
      <c r="M24" t="str">
        <f>IF(L24=Extra!$A$8,G24,"")</f>
        <v>Partiel</v>
      </c>
    </row>
    <row r="25" spans="1:13" ht="98">
      <c r="A25" s="242"/>
      <c r="B25" s="100" t="s">
        <v>118</v>
      </c>
      <c r="C25" s="101" t="s">
        <v>193</v>
      </c>
      <c r="D25" s="184" t="s">
        <v>273</v>
      </c>
      <c r="E25" s="181" t="s">
        <v>24</v>
      </c>
      <c r="F25" s="102" t="s">
        <v>52</v>
      </c>
      <c r="G25" s="112" t="s">
        <v>151</v>
      </c>
      <c r="H25" s="101"/>
      <c r="I25" s="101"/>
      <c r="J25" s="102"/>
      <c r="K25" s="101"/>
      <c r="L25" s="79" t="s">
        <v>186</v>
      </c>
      <c r="M25" t="str">
        <f>IF(L25=Extra!$A$8,G25,"")</f>
        <v/>
      </c>
    </row>
    <row r="26" spans="1:13" ht="158.5" customHeight="1">
      <c r="A26" s="242"/>
      <c r="B26" s="105" t="s">
        <v>119</v>
      </c>
      <c r="C26" s="106" t="s">
        <v>172</v>
      </c>
      <c r="D26" s="185" t="s">
        <v>274</v>
      </c>
      <c r="E26" s="186" t="s">
        <v>275</v>
      </c>
      <c r="F26" s="107" t="s">
        <v>47</v>
      </c>
      <c r="G26" s="112" t="s">
        <v>151</v>
      </c>
      <c r="H26" s="106"/>
      <c r="I26" s="106"/>
      <c r="J26" s="107"/>
      <c r="K26" s="72"/>
      <c r="L26" s="79" t="s">
        <v>226</v>
      </c>
      <c r="M26" t="str">
        <f>IF(L26=Extra!$A$8,G26,"")</f>
        <v>Partiel</v>
      </c>
    </row>
    <row r="27" spans="1:13" ht="28">
      <c r="A27" s="243" t="s">
        <v>165</v>
      </c>
      <c r="B27" s="108" t="s">
        <v>120</v>
      </c>
      <c r="C27" s="109" t="s">
        <v>282</v>
      </c>
      <c r="D27" s="187" t="s">
        <v>20</v>
      </c>
      <c r="E27" s="187"/>
      <c r="F27" s="110" t="s">
        <v>47</v>
      </c>
      <c r="G27" s="112" t="s">
        <v>151</v>
      </c>
      <c r="H27" s="109"/>
      <c r="I27" s="109"/>
      <c r="J27" s="110"/>
      <c r="K27" s="109"/>
      <c r="L27" s="79" t="s">
        <v>186</v>
      </c>
      <c r="M27" t="str">
        <f>IF(L27=Extra!$A$8,G27,"")</f>
        <v/>
      </c>
    </row>
    <row r="28" spans="1:13" ht="75" customHeight="1">
      <c r="A28" s="243"/>
      <c r="B28" s="108" t="s">
        <v>121</v>
      </c>
      <c r="C28" s="109" t="s">
        <v>124</v>
      </c>
      <c r="D28" s="187" t="s">
        <v>276</v>
      </c>
      <c r="E28" s="187"/>
      <c r="F28" s="110" t="s">
        <v>52</v>
      </c>
      <c r="G28" s="112" t="s">
        <v>151</v>
      </c>
      <c r="H28" s="109"/>
      <c r="I28" s="109"/>
      <c r="J28" s="110"/>
      <c r="K28" s="109"/>
      <c r="L28" s="79" t="s">
        <v>186</v>
      </c>
      <c r="M28" t="str">
        <f>IF(L28=Extra!$A$8,G28,"")</f>
        <v/>
      </c>
    </row>
    <row r="29" spans="1:13" ht="120" customHeight="1">
      <c r="A29" s="243"/>
      <c r="B29" s="74" t="s">
        <v>122</v>
      </c>
      <c r="C29" s="70" t="s">
        <v>125</v>
      </c>
      <c r="D29" s="188" t="s">
        <v>277</v>
      </c>
      <c r="E29" s="189" t="s">
        <v>4</v>
      </c>
      <c r="F29" s="69" t="s">
        <v>52</v>
      </c>
      <c r="G29" s="112" t="s">
        <v>151</v>
      </c>
      <c r="H29" s="70"/>
      <c r="I29" s="70"/>
      <c r="J29" s="69"/>
      <c r="K29" s="70"/>
      <c r="L29" s="79" t="s">
        <v>226</v>
      </c>
      <c r="M29" t="str">
        <f>IF(L29=Extra!$A$8,G29,"")</f>
        <v>Partiel</v>
      </c>
    </row>
    <row r="30" spans="1:13" ht="66.75" customHeight="1">
      <c r="A30" s="243"/>
      <c r="B30" s="74" t="s">
        <v>123</v>
      </c>
      <c r="C30" s="70" t="s">
        <v>194</v>
      </c>
      <c r="D30" s="189" t="s">
        <v>4</v>
      </c>
      <c r="E30" s="188" t="s">
        <v>27</v>
      </c>
      <c r="F30" s="69" t="s">
        <v>53</v>
      </c>
      <c r="G30" s="112" t="s">
        <v>151</v>
      </c>
      <c r="H30" s="70"/>
      <c r="I30" s="70"/>
      <c r="J30" s="69"/>
      <c r="K30" s="70"/>
      <c r="L30" s="79" t="s">
        <v>226</v>
      </c>
      <c r="M30" t="str">
        <f>IF(L30=Extra!$A$8,G30,"")</f>
        <v>Partiel</v>
      </c>
    </row>
    <row r="31" spans="1:13" ht="77.5" customHeight="1">
      <c r="A31" s="243"/>
      <c r="B31" s="74" t="s">
        <v>126</v>
      </c>
      <c r="C31" s="70" t="s">
        <v>225</v>
      </c>
      <c r="D31" s="188" t="s">
        <v>27</v>
      </c>
      <c r="E31" s="188" t="s">
        <v>202</v>
      </c>
      <c r="F31" s="69" t="s">
        <v>52</v>
      </c>
      <c r="G31" s="112" t="s">
        <v>151</v>
      </c>
      <c r="H31" s="70"/>
      <c r="I31" s="70"/>
      <c r="J31" s="69"/>
      <c r="K31" s="70"/>
      <c r="L31" s="79" t="s">
        <v>226</v>
      </c>
      <c r="M31" t="str">
        <f>IF(L31=Extra!$A$8,G31,"")</f>
        <v>Partiel</v>
      </c>
    </row>
    <row r="32" spans="1:13" ht="91.5" customHeight="1">
      <c r="A32" s="243"/>
      <c r="B32" s="108" t="s">
        <v>127</v>
      </c>
      <c r="C32" s="109" t="s">
        <v>195</v>
      </c>
      <c r="D32" s="187" t="s">
        <v>278</v>
      </c>
      <c r="E32" s="187" t="s">
        <v>24</v>
      </c>
      <c r="F32" s="110" t="s">
        <v>52</v>
      </c>
      <c r="G32" s="112" t="s">
        <v>151</v>
      </c>
      <c r="H32" s="109"/>
      <c r="I32" s="109"/>
      <c r="J32" s="109"/>
      <c r="K32" s="109"/>
      <c r="L32" s="79" t="s">
        <v>186</v>
      </c>
      <c r="M32" t="str">
        <f>IF(L32=Extra!$A$8,G32,"")</f>
        <v/>
      </c>
    </row>
    <row r="33" spans="1:13" ht="57" customHeight="1">
      <c r="A33" s="243"/>
      <c r="B33" s="74" t="s">
        <v>128</v>
      </c>
      <c r="C33" s="70" t="s">
        <v>134</v>
      </c>
      <c r="D33" s="188" t="s">
        <v>26</v>
      </c>
      <c r="E33" s="188" t="s">
        <v>28</v>
      </c>
      <c r="F33" s="69" t="s">
        <v>52</v>
      </c>
      <c r="G33" s="112" t="s">
        <v>151</v>
      </c>
      <c r="H33" s="70"/>
      <c r="I33" s="70"/>
      <c r="J33" s="70"/>
      <c r="K33" s="70"/>
      <c r="L33" s="79" t="s">
        <v>226</v>
      </c>
      <c r="M33" t="str">
        <f>IF(L33=Extra!$A$8,G33,"")</f>
        <v>Partiel</v>
      </c>
    </row>
    <row r="34" spans="1:13" ht="95.5" customHeight="1">
      <c r="A34" s="243"/>
      <c r="B34" s="108" t="s">
        <v>129</v>
      </c>
      <c r="C34" s="109" t="s">
        <v>209</v>
      </c>
      <c r="D34" s="187" t="s">
        <v>29</v>
      </c>
      <c r="E34" s="187" t="s">
        <v>30</v>
      </c>
      <c r="F34" s="110" t="s">
        <v>53</v>
      </c>
      <c r="G34" s="112" t="s">
        <v>151</v>
      </c>
      <c r="H34" s="109"/>
      <c r="I34" s="109"/>
      <c r="J34" s="109"/>
      <c r="K34" s="109"/>
      <c r="L34" s="79" t="s">
        <v>186</v>
      </c>
      <c r="M34" t="str">
        <f>IF(L34=Extra!$A$8,G34,"")</f>
        <v/>
      </c>
    </row>
    <row r="35" spans="1:13" ht="92.5" customHeight="1">
      <c r="A35" s="243"/>
      <c r="B35" s="74" t="s">
        <v>130</v>
      </c>
      <c r="C35" s="70" t="s">
        <v>133</v>
      </c>
      <c r="D35" s="188" t="s">
        <v>207</v>
      </c>
      <c r="E35" s="188" t="s">
        <v>31</v>
      </c>
      <c r="F35" s="69" t="s">
        <v>45</v>
      </c>
      <c r="G35" s="112" t="s">
        <v>151</v>
      </c>
      <c r="H35" s="70"/>
      <c r="I35" s="70"/>
      <c r="J35" s="70"/>
      <c r="K35" s="70"/>
      <c r="L35" s="79" t="s">
        <v>226</v>
      </c>
      <c r="M35" t="str">
        <f>IF(L35=Extra!$A$8,G35,"")</f>
        <v>Partiel</v>
      </c>
    </row>
    <row r="36" spans="1:13" ht="91.5" customHeight="1">
      <c r="A36" s="243"/>
      <c r="B36" s="108" t="s">
        <v>131</v>
      </c>
      <c r="C36" s="109" t="s">
        <v>210</v>
      </c>
      <c r="D36" s="187" t="s">
        <v>32</v>
      </c>
      <c r="E36" s="187" t="s">
        <v>33</v>
      </c>
      <c r="F36" s="110" t="s">
        <v>44</v>
      </c>
      <c r="G36" s="112" t="s">
        <v>151</v>
      </c>
      <c r="H36" s="109"/>
      <c r="I36" s="109"/>
      <c r="J36" s="109"/>
      <c r="K36" s="109"/>
      <c r="L36" s="79" t="s">
        <v>186</v>
      </c>
      <c r="M36" t="str">
        <f>IF(L36=Extra!$A$8,G36,"")</f>
        <v/>
      </c>
    </row>
    <row r="37" spans="1:13" ht="300.75" customHeight="1">
      <c r="A37" s="243"/>
      <c r="B37" s="74" t="s">
        <v>132</v>
      </c>
      <c r="C37" s="70" t="s">
        <v>145</v>
      </c>
      <c r="D37" s="188" t="s">
        <v>34</v>
      </c>
      <c r="E37" s="188" t="s">
        <v>279</v>
      </c>
      <c r="F37" s="69" t="s">
        <v>47</v>
      </c>
      <c r="G37" s="112" t="s">
        <v>151</v>
      </c>
      <c r="H37" s="70"/>
      <c r="I37" s="70"/>
      <c r="J37" s="70"/>
      <c r="K37" s="70"/>
      <c r="L37" s="79" t="s">
        <v>226</v>
      </c>
      <c r="M37" t="str">
        <f>IF(L37=Extra!$A$8,G37,"")</f>
        <v>Partiel</v>
      </c>
    </row>
    <row r="38" spans="1:13" ht="40.5" customHeight="1">
      <c r="A38" s="236" t="s">
        <v>166</v>
      </c>
      <c r="B38" s="118" t="s">
        <v>135</v>
      </c>
      <c r="C38" s="92" t="s">
        <v>282</v>
      </c>
      <c r="D38" s="190" t="s">
        <v>20</v>
      </c>
      <c r="E38" s="190"/>
      <c r="F38" s="119" t="s">
        <v>43</v>
      </c>
      <c r="G38" s="112" t="s">
        <v>151</v>
      </c>
      <c r="H38" s="92"/>
      <c r="I38" s="92"/>
      <c r="J38" s="119"/>
      <c r="K38" s="90"/>
      <c r="L38" s="79" t="s">
        <v>186</v>
      </c>
      <c r="M38" t="str">
        <f>IF(L38=Extra!$A$8,G38,"")</f>
        <v/>
      </c>
    </row>
    <row r="39" spans="1:13" ht="42.75" customHeight="1">
      <c r="A39" s="236"/>
      <c r="B39" s="114" t="s">
        <v>136</v>
      </c>
      <c r="C39" s="113" t="s">
        <v>141</v>
      </c>
      <c r="D39" s="191" t="s">
        <v>35</v>
      </c>
      <c r="E39" s="191"/>
      <c r="F39" s="115" t="s">
        <v>50</v>
      </c>
      <c r="G39" s="112" t="s">
        <v>151</v>
      </c>
      <c r="H39" s="113"/>
      <c r="I39" s="113"/>
      <c r="J39" s="115"/>
      <c r="K39" s="113"/>
      <c r="L39" s="79" t="s">
        <v>226</v>
      </c>
      <c r="M39" t="str">
        <f>IF(L39=Extra!$A$8,G39,"")</f>
        <v>Partiel</v>
      </c>
    </row>
    <row r="40" spans="1:13" ht="46.5" customHeight="1">
      <c r="A40" s="236"/>
      <c r="B40" s="111" t="s">
        <v>137</v>
      </c>
      <c r="C40" s="90" t="s">
        <v>142</v>
      </c>
      <c r="D40" s="192" t="s">
        <v>35</v>
      </c>
      <c r="E40" s="192" t="s">
        <v>41</v>
      </c>
      <c r="F40" s="91" t="s">
        <v>50</v>
      </c>
      <c r="G40" s="112" t="s">
        <v>151</v>
      </c>
      <c r="H40" s="90"/>
      <c r="I40" s="90"/>
      <c r="J40" s="91"/>
      <c r="K40" s="90"/>
      <c r="L40" s="79" t="s">
        <v>186</v>
      </c>
      <c r="M40" t="str">
        <f>IF(L40=Extra!$A$8,G40,"")</f>
        <v/>
      </c>
    </row>
    <row r="41" spans="1:13" ht="102.75" customHeight="1">
      <c r="A41" s="236"/>
      <c r="B41" s="111" t="s">
        <v>138</v>
      </c>
      <c r="C41" s="90" t="s">
        <v>211</v>
      </c>
      <c r="D41" s="192" t="s">
        <v>36</v>
      </c>
      <c r="E41" s="192" t="s">
        <v>40</v>
      </c>
      <c r="F41" s="91" t="s">
        <v>50</v>
      </c>
      <c r="G41" s="112" t="s">
        <v>151</v>
      </c>
      <c r="H41" s="90"/>
      <c r="I41" s="90"/>
      <c r="J41" s="91"/>
      <c r="K41" s="90"/>
      <c r="L41" s="79" t="s">
        <v>186</v>
      </c>
      <c r="M41" t="str">
        <f>IF(L41=Extra!$A$8,G41,"")</f>
        <v/>
      </c>
    </row>
    <row r="42" spans="1:13" ht="91.5" customHeight="1">
      <c r="A42" s="236"/>
      <c r="B42" s="111" t="s">
        <v>139</v>
      </c>
      <c r="C42" s="90" t="s">
        <v>146</v>
      </c>
      <c r="D42" s="192" t="s">
        <v>37</v>
      </c>
      <c r="E42" s="192" t="s">
        <v>280</v>
      </c>
      <c r="F42" s="91" t="s">
        <v>47</v>
      </c>
      <c r="G42" s="112" t="s">
        <v>151</v>
      </c>
      <c r="H42" s="90"/>
      <c r="I42" s="90"/>
      <c r="J42" s="91"/>
      <c r="K42" s="90"/>
      <c r="L42" s="79" t="s">
        <v>186</v>
      </c>
      <c r="M42" t="str">
        <f>IF(L42=Extra!$A$8,G42,"")</f>
        <v/>
      </c>
    </row>
    <row r="43" spans="1:13" ht="81.75" customHeight="1" thickBot="1">
      <c r="A43" s="237"/>
      <c r="B43" s="123" t="s">
        <v>169</v>
      </c>
      <c r="C43" s="116" t="s">
        <v>140</v>
      </c>
      <c r="D43" s="193" t="s">
        <v>38</v>
      </c>
      <c r="E43" s="193" t="s">
        <v>39</v>
      </c>
      <c r="F43" s="117" t="s">
        <v>47</v>
      </c>
      <c r="G43" s="112" t="s">
        <v>151</v>
      </c>
      <c r="H43" s="116"/>
      <c r="I43" s="116"/>
      <c r="J43" s="117"/>
      <c r="K43" s="116"/>
      <c r="L43" s="79" t="s">
        <v>226</v>
      </c>
      <c r="M43" t="str">
        <f>IF(L43=Extra!$A$8,G43,"")</f>
        <v>Partiel</v>
      </c>
    </row>
  </sheetData>
  <mergeCells count="8">
    <mergeCell ref="G1:K1"/>
    <mergeCell ref="A38:A43"/>
    <mergeCell ref="A12:A19"/>
    <mergeCell ref="A20:A26"/>
    <mergeCell ref="A27:A37"/>
    <mergeCell ref="A1:F1"/>
    <mergeCell ref="A3:A4"/>
    <mergeCell ref="A5:A11"/>
  </mergeCells>
  <dataValidations count="2">
    <dataValidation type="list" allowBlank="1" showInputMessage="1" showErrorMessage="1" sqref="G3:G43">
      <formula1>Extra!$A$2:$A$4</formula1>
    </dataValidation>
    <dataValidation type="list" allowBlank="1" showInputMessage="1" showErrorMessage="1" sqref="L3:L43">
      <formula1>Extra!$A$8:$A$9</formula1>
    </dataValidation>
  </dataValidations>
  <printOptions/>
  <pageMargins left="0.3937007874015748" right="0.3937007874015748" top="0.7480314960629921" bottom="0.7480314960629921" header="0.31496062992125984" footer="0.31496062992125984"/>
  <pageSetup horizontalDpi="600" verticalDpi="600" orientation="portrait"/>
  <headerFooter>
    <oddHeader>&amp;CTableau représentant la collecte de données des SI</oddHead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xm:f>NOT(ISERROR(SEARCH(Extra!$A$4,G3)))</xm:f>
            <xm:f>Extra!$A$4</xm:f>
            <x14:dxf>
              <fill>
                <patternFill>
                  <bgColor rgb="FFFF0000"/>
                </patternFill>
              </fill>
            </x14:dxf>
          </x14:cfRule>
          <x14:cfRule type="containsText" priority="11" operator="containsText">
            <xm:f>NOT(ISERROR(SEARCH(Extra!$A$3,G3)))</xm:f>
            <xm:f>Extra!$A$3</xm:f>
            <x14:dxf>
              <fill>
                <patternFill>
                  <bgColor rgb="FFFFFF00"/>
                </patternFill>
              </fill>
            </x14:dxf>
          </x14:cfRule>
          <x14:cfRule type="containsText" priority="12" operator="containsText">
            <xm:f>NOT(ISERROR(SEARCH(Extra!$A$2,G3)))</xm:f>
            <xm:f>Extra!$A$2</xm:f>
            <x14:dxf>
              <fill>
                <patternFill>
                  <bgColor rgb="FF92D050"/>
                </patternFill>
              </fill>
            </x14:dxf>
          </x14:cfRule>
          <xm:sqref>G3</xm:sqref>
        </x14:conditionalFormatting>
        <x14:conditionalFormatting xmlns:xm="http://schemas.microsoft.com/office/excel/2006/main">
          <x14:cfRule type="containsText" priority="1" operator="containsText">
            <xm:f>NOT(ISERROR(SEARCH(Extra!$A$4,G3)))</xm:f>
            <xm:f>Extra!$A$4</xm:f>
            <x14:dxf>
              <fill>
                <patternFill>
                  <bgColor rgb="FFFF0000"/>
                </patternFill>
              </fill>
            </x14:dxf>
          </x14:cfRule>
          <x14:cfRule type="containsText" priority="2" operator="containsText">
            <xm:f>NOT(ISERROR(SEARCH(Extra!$A$3,G3)))</xm:f>
            <xm:f>Extra!$A$3</xm:f>
            <x14:dxf>
              <fill>
                <patternFill>
                  <bgColor rgb="FFFFFF00"/>
                </patternFill>
              </fill>
            </x14:dxf>
          </x14:cfRule>
          <x14:cfRule type="containsText" priority="3" operator="containsText">
            <xm:f>NOT(ISERROR(SEARCH(Extra!$A$2,G3)))</xm:f>
            <xm:f>Extra!$A$2</xm:f>
            <x14:dxf>
              <fill>
                <patternFill>
                  <bgColor rgb="FF92D050"/>
                </patternFill>
              </fill>
            </x14:dxf>
          </x14:cfRule>
          <xm:sqref>G3:G43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75" zoomScaleNormal="75" workbookViewId="0" topLeftCell="A7">
      <selection activeCell="C4" sqref="C4"/>
    </sheetView>
  </sheetViews>
  <sheetFormatPr defaultColWidth="8.8515625" defaultRowHeight="15"/>
  <cols>
    <col min="1" max="1" width="15.8515625" style="17" customWidth="1"/>
    <col min="2" max="2" width="13.421875" style="17" customWidth="1"/>
    <col min="3" max="3" width="36.7109375" style="18" customWidth="1"/>
    <col min="4" max="4" width="13.7109375" style="17" customWidth="1"/>
    <col min="5" max="5" width="14.28125" style="17" customWidth="1"/>
    <col min="6" max="6" width="41.8515625" style="18" customWidth="1"/>
    <col min="7" max="7" width="29.140625" style="17" customWidth="1"/>
    <col min="8" max="16384" width="8.8515625" style="8" customWidth="1"/>
  </cols>
  <sheetData>
    <row r="1" spans="1:10" s="7" customFormat="1" ht="20" thickBot="1">
      <c r="A1" s="249" t="s">
        <v>7</v>
      </c>
      <c r="B1" s="250"/>
      <c r="C1" s="251"/>
      <c r="D1" s="249" t="str">
        <f>Extra!$A$13</f>
        <v>Votre petite organisation</v>
      </c>
      <c r="E1" s="254"/>
      <c r="F1" s="254"/>
      <c r="G1" s="255"/>
      <c r="H1" s="6"/>
      <c r="I1" s="6"/>
      <c r="J1" s="6"/>
    </row>
    <row r="2" spans="1:7" s="25" customFormat="1" ht="15">
      <c r="A2" s="24" t="s">
        <v>6</v>
      </c>
      <c r="B2" s="9" t="s">
        <v>219</v>
      </c>
      <c r="C2" s="9" t="s">
        <v>54</v>
      </c>
      <c r="D2" s="9" t="s">
        <v>6</v>
      </c>
      <c r="E2" s="9" t="s">
        <v>219</v>
      </c>
      <c r="F2" s="10" t="s">
        <v>54</v>
      </c>
      <c r="G2" s="30" t="s">
        <v>70</v>
      </c>
    </row>
    <row r="3" spans="1:7" ht="140">
      <c r="A3" s="26" t="s">
        <v>55</v>
      </c>
      <c r="B3" s="13" t="s">
        <v>45</v>
      </c>
      <c r="C3" s="13" t="s">
        <v>220</v>
      </c>
      <c r="D3" s="26" t="s">
        <v>55</v>
      </c>
      <c r="E3" s="13" t="s">
        <v>45</v>
      </c>
      <c r="F3" s="27" t="s">
        <v>2</v>
      </c>
      <c r="G3" s="252" t="s">
        <v>1</v>
      </c>
    </row>
    <row r="4" spans="1:7" ht="238">
      <c r="A4" s="26" t="s">
        <v>56</v>
      </c>
      <c r="B4" s="13" t="s">
        <v>59</v>
      </c>
      <c r="C4" s="13" t="s">
        <v>221</v>
      </c>
      <c r="D4" s="26" t="s">
        <v>56</v>
      </c>
      <c r="E4" s="13" t="s">
        <v>59</v>
      </c>
      <c r="F4" s="27" t="s">
        <v>3</v>
      </c>
      <c r="G4" s="252"/>
    </row>
    <row r="5" spans="1:7" ht="196">
      <c r="A5" s="23" t="s">
        <v>69</v>
      </c>
      <c r="B5" s="12" t="s">
        <v>50</v>
      </c>
      <c r="C5" s="13" t="s">
        <v>217</v>
      </c>
      <c r="D5" s="23" t="s">
        <v>69</v>
      </c>
      <c r="E5" s="12" t="s">
        <v>50</v>
      </c>
      <c r="F5" s="27" t="s">
        <v>218</v>
      </c>
      <c r="G5" s="252"/>
    </row>
    <row r="6" spans="1:7" ht="126">
      <c r="A6" s="11" t="s">
        <v>57</v>
      </c>
      <c r="B6" s="12" t="s">
        <v>52</v>
      </c>
      <c r="C6" s="13" t="s">
        <v>215</v>
      </c>
      <c r="D6" s="11" t="s">
        <v>57</v>
      </c>
      <c r="E6" s="12" t="s">
        <v>52</v>
      </c>
      <c r="F6" s="27" t="s">
        <v>216</v>
      </c>
      <c r="G6" s="252"/>
    </row>
    <row r="7" spans="1:7" ht="70">
      <c r="A7" s="26" t="s">
        <v>58</v>
      </c>
      <c r="B7" s="12" t="s">
        <v>60</v>
      </c>
      <c r="C7" s="13" t="s">
        <v>62</v>
      </c>
      <c r="D7" s="26" t="s">
        <v>58</v>
      </c>
      <c r="E7" s="12" t="s">
        <v>60</v>
      </c>
      <c r="F7" s="27" t="s">
        <v>66</v>
      </c>
      <c r="G7" s="252"/>
    </row>
    <row r="8" spans="1:7" ht="70">
      <c r="A8" s="20" t="s">
        <v>68</v>
      </c>
      <c r="B8" s="21" t="s">
        <v>47</v>
      </c>
      <c r="C8" s="22" t="s">
        <v>61</v>
      </c>
      <c r="D8" s="20" t="s">
        <v>68</v>
      </c>
      <c r="E8" s="21" t="s">
        <v>47</v>
      </c>
      <c r="F8" s="28" t="s">
        <v>67</v>
      </c>
      <c r="G8" s="252"/>
    </row>
    <row r="9" spans="1:7" ht="29" thickBot="1">
      <c r="A9" s="14" t="s">
        <v>63</v>
      </c>
      <c r="B9" s="15" t="s">
        <v>64</v>
      </c>
      <c r="C9" s="16" t="s">
        <v>65</v>
      </c>
      <c r="D9" s="14" t="s">
        <v>63</v>
      </c>
      <c r="E9" s="15" t="s">
        <v>64</v>
      </c>
      <c r="F9" s="29"/>
      <c r="G9" s="253"/>
    </row>
  </sheetData>
  <mergeCells count="3">
    <mergeCell ref="A1:C1"/>
    <mergeCell ref="G3:G9"/>
    <mergeCell ref="D1:G1"/>
  </mergeCells>
  <printOptions/>
  <pageMargins left="0.3937007874015748" right="0.3937007874015748" top="0.7480314960629921" bottom="0.7480314960629921" header="0.31496062992125984" footer="0.31496062992125984"/>
  <pageSetup orientation="portrait" paperSize="9"/>
  <headerFooter alignWithMargins="0">
    <oddHeader>&amp;CTableau représentant la collecte de données des rôles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workbookViewId="0" topLeftCell="A1">
      <selection activeCell="I2" sqref="I2"/>
    </sheetView>
  </sheetViews>
  <sheetFormatPr defaultColWidth="9.140625" defaultRowHeight="15"/>
  <cols>
    <col min="1" max="8" width="18.7109375" style="0" customWidth="1"/>
    <col min="9" max="9" width="7.7109375" style="0" customWidth="1"/>
    <col min="10" max="10" width="18.7109375" style="0" customWidth="1"/>
    <col min="12" max="24" width="9.140625" style="82" customWidth="1"/>
  </cols>
  <sheetData>
    <row r="1" spans="1:24" ht="21.75" customHeight="1" thickBot="1">
      <c r="A1" s="256" t="str">
        <f>'Tableau PM'!$A$3</f>
        <v>GP1-Planification du projet</v>
      </c>
      <c r="B1" s="257"/>
      <c r="C1" s="257"/>
      <c r="D1" s="257"/>
      <c r="E1" s="258"/>
      <c r="F1" s="256" t="str">
        <f>Extra!$A$13</f>
        <v>Votre petite organisation</v>
      </c>
      <c r="G1" s="257"/>
      <c r="H1" s="257"/>
      <c r="I1" s="257"/>
      <c r="J1" s="258"/>
      <c r="K1" s="82"/>
      <c r="L1" s="157"/>
      <c r="M1" s="157"/>
      <c r="N1" s="157"/>
      <c r="O1" s="157"/>
      <c r="P1" s="157"/>
      <c r="Q1" s="157"/>
      <c r="R1" s="157"/>
      <c r="S1" s="158"/>
      <c r="T1" s="158"/>
      <c r="U1" s="158"/>
      <c r="V1" s="159"/>
      <c r="X1"/>
    </row>
    <row r="2" spans="1:24" ht="29" thickBot="1">
      <c r="A2" s="195" t="str">
        <f>IF(ISBLANK('Tableau PM'!B2),"",'Tableau PM'!B2)</f>
        <v/>
      </c>
      <c r="B2" s="165" t="str">
        <f>IF(ISBLANK('Tableau PM'!C2),"",'Tableau PM'!C2)</f>
        <v>Tâches spécifiques</v>
      </c>
      <c r="C2" s="165" t="str">
        <f>IF(ISBLANK('Tableau PM'!D2),"",'Tableau PM'!D2)</f>
        <v>Intrants</v>
      </c>
      <c r="D2" s="165" t="str">
        <f>IF(ISBLANK('Tableau PM'!E2),"",'Tableau PM'!E2)</f>
        <v>Extrants</v>
      </c>
      <c r="E2" s="196" t="str">
        <f>IF(ISBLANK('Tableau PM'!F2),"",'Tableau PM'!F2)</f>
        <v>Rôles</v>
      </c>
      <c r="F2" s="199" t="str">
        <f>IF(ISBLANK('Tableau PM'!G2),"",'Tableau PM'!G2)</f>
        <v>Est implémentée</v>
      </c>
      <c r="G2" s="160" t="str">
        <f>IF(ISBLANK('Tableau PM'!H2),"",'Tableau PM'!H2)</f>
        <v>Intrants</v>
      </c>
      <c r="H2" s="160" t="str">
        <f>IF(ISBLANK('Tableau PM'!I2),"",'Tableau PM'!I2)</f>
        <v>Extrants</v>
      </c>
      <c r="I2" s="160" t="str">
        <f>IF(ISBLANK('Tableau PM'!J2),"",'Tableau PM'!J2)</f>
        <v>Rôles</v>
      </c>
      <c r="J2" s="198" t="str">
        <f>IF(ISBLANK('Tableau PM'!K2),"",'Tableau PM'!K2)</f>
        <v>Commentaires ou observations</v>
      </c>
      <c r="K2" s="83"/>
      <c r="L2" s="83"/>
      <c r="M2" s="83"/>
      <c r="N2" s="83"/>
      <c r="O2" s="83"/>
      <c r="P2" s="84"/>
      <c r="Q2" s="83"/>
      <c r="R2" s="83"/>
      <c r="S2" s="83"/>
      <c r="T2" s="83"/>
      <c r="U2" s="83"/>
      <c r="X2"/>
    </row>
    <row r="3" spans="1:11" ht="102.75" customHeight="1">
      <c r="A3" s="162" t="str">
        <f>IF(ISBLANK('Tableau PM'!B3),"",'Tableau PM'!B3)</f>
        <v>PM.1.1</v>
      </c>
      <c r="B3" s="162" t="str">
        <f>IF(ISBLANK('Tableau PM'!C3),"",'Tableau PM'!C3)</f>
        <v>Réviser l’Énoncé des travaux</v>
      </c>
      <c r="C3" s="162" t="str">
        <f>IF(ISBLANK('Tableau PM'!D3),"",'Tableau PM'!D3)</f>
        <v>Énoncé des travaux</v>
      </c>
      <c r="D3" s="162" t="str">
        <f>IF(ISBLANK('Tableau PM'!E3),"",'Tableau PM'!E3)</f>
        <v>L’énoncé des travaux [révisé]</v>
      </c>
      <c r="E3" s="162" t="str">
        <f>IF(ISBLANK('Tableau PM'!F3),"",'Tableau PM'!F3)</f>
        <v>PM
WT</v>
      </c>
      <c r="F3" s="135" t="str">
        <f>IF(ISBLANK('Tableau PM'!G3),"",'Tableau PM'!G3)</f>
        <v>Partiel</v>
      </c>
      <c r="G3" s="162" t="str">
        <f>IF(ISBLANK('Tableau PM'!H3),"",'Tableau PM'!H3)</f>
        <v/>
      </c>
      <c r="H3" s="162" t="str">
        <f>IF(ISBLANK('Tableau PM'!I3),"",'Tableau PM'!I3)</f>
        <v/>
      </c>
      <c r="I3" s="162" t="str">
        <f>IF(ISBLANK('Tableau PM'!J3),"",'Tableau PM'!J3)</f>
        <v/>
      </c>
      <c r="J3" s="162" t="str">
        <f>IF(ISBLANK('Tableau PM'!K3),"",'Tableau PM'!K3)</f>
        <v/>
      </c>
      <c r="K3" s="81" t="str">
        <f>IF(ISBLANK('Tableau PM'!L3),"",'Tableau PM'!L3)</f>
        <v>Entrée</v>
      </c>
    </row>
    <row r="4" spans="1:11" ht="141" customHeight="1">
      <c r="A4" s="162" t="str">
        <f>IF(ISBLANK('Tableau PM'!B4),"",'Tableau PM'!B4)</f>
        <v>PM.1.2</v>
      </c>
      <c r="B4" s="162" t="str">
        <f>IF(ISBLANK('Tableau PM'!C4),"",'Tableau PM'!C4)</f>
        <v>Définir avec le client les Modalités de livraison pour chacune des Livrables spécifiées dans l’Énoncé des travaux</v>
      </c>
      <c r="C4" s="162" t="str">
        <f>IF(ISBLANK('Tableau PM'!D4),"",'Tableau PM'!D4)</f>
        <v>Énoncé des travaux [révisé]</v>
      </c>
      <c r="D4" s="162" t="str">
        <f>IF(ISBLANK('Tableau PM'!E4),"",'Tableau PM'!E4)</f>
        <v>Modalités de livraison (Plan de projet)</v>
      </c>
      <c r="E4" s="162" t="str">
        <f>IF(ISBLANK('Tableau PM'!F4),"",'Tableau PM'!F4)</f>
        <v>PM
CUS</v>
      </c>
      <c r="F4" s="135" t="str">
        <f>IF(ISBLANK('Tableau PM'!G4),"",'Tableau PM'!G4)</f>
        <v>Partiel</v>
      </c>
      <c r="G4" s="162" t="str">
        <f>IF(ISBLANK('Tableau PM'!H4),"",'Tableau PM'!H4)</f>
        <v/>
      </c>
      <c r="H4" s="162" t="str">
        <f>IF(ISBLANK('Tableau PM'!I4),"",'Tableau PM'!I4)</f>
        <v/>
      </c>
      <c r="I4" s="162" t="str">
        <f>IF(ISBLANK('Tableau PM'!J4),"",'Tableau PM'!J4)</f>
        <v/>
      </c>
      <c r="J4" s="162" t="str">
        <f>IF(ISBLANK('Tableau PM'!K4),"",'Tableau PM'!K4)</f>
        <v/>
      </c>
      <c r="K4" s="81" t="str">
        <f>IF(ISBLANK('Tableau PM'!L4),"",'Tableau PM'!L4)</f>
        <v>Base</v>
      </c>
    </row>
    <row r="5" spans="1:11" ht="77.25" customHeight="1">
      <c r="A5" s="162" t="str">
        <f>IF(ISBLANK('Tableau PM'!B5),"",'Tableau PM'!B5)</f>
        <v>PM.1.3</v>
      </c>
      <c r="B5" s="162" t="str">
        <f>IF(ISBLANK('Tableau PM'!C5),"",'Tableau PM'!C5)</f>
        <v>Identifier les Tâches spécifique à accomplir afin de produire les Livrables attendus et les composants logiciels identifiés dans l’Énoncé des travaux.</v>
      </c>
      <c r="C5" s="162" t="str">
        <f>IF(ISBLANK('Tableau PM'!D5),"",'Tableau PM'!D5)</f>
        <v>L’énoncé des travaux [révisé]</v>
      </c>
      <c r="D5" s="162" t="str">
        <f>IF(ISBLANK('Tableau PM'!E5),"",'Tableau PM'!E5)</f>
        <v>Tâches</v>
      </c>
      <c r="E5" s="162" t="str">
        <f>IF(ISBLANK('Tableau PM'!F5),"",'Tableau PM'!F5)</f>
        <v>PM
WT</v>
      </c>
      <c r="F5" s="135" t="str">
        <f>IF(ISBLANK('Tableau PM'!G5),"",'Tableau PM'!G5)</f>
        <v>Partiel</v>
      </c>
      <c r="G5" s="162" t="str">
        <f>IF(ISBLANK('Tableau PM'!H5),"",'Tableau PM'!H5)</f>
        <v/>
      </c>
      <c r="H5" s="162" t="str">
        <f>IF(ISBLANK('Tableau PM'!I5),"",'Tableau PM'!I5)</f>
        <v/>
      </c>
      <c r="I5" s="162" t="str">
        <f>IF(ISBLANK('Tableau PM'!J5),"",'Tableau PM'!J5)</f>
        <v/>
      </c>
      <c r="J5" s="162" t="str">
        <f>IF(ISBLANK('Tableau PM'!K5),"",'Tableau PM'!K5)</f>
        <v/>
      </c>
      <c r="K5" s="81" t="str">
        <f>IF(ISBLANK('Tableau PM'!L5),"",'Tableau PM'!L5)</f>
        <v>Entrée</v>
      </c>
    </row>
    <row r="6" spans="1:11" ht="90" customHeight="1">
      <c r="A6" s="162" t="str">
        <f>IF(ISBLANK('Tableau PM'!B6),"",'Tableau PM'!B6)</f>
        <v>PM.1.4</v>
      </c>
      <c r="B6" s="162" t="str">
        <f>IF(ISBLANK('Tableau PM'!C6),"",'Tableau PM'!C6)</f>
        <v>Établir la Durée estimée pour effectuer chaque Tâche.</v>
      </c>
      <c r="C6" s="162" t="str">
        <f>IF(ISBLANK('Tableau PM'!D6),"",'Tableau PM'!D6)</f>
        <v>Tâches</v>
      </c>
      <c r="D6" s="162" t="str">
        <f>IF(ISBLANK('Tableau PM'!E6),"",'Tableau PM'!E6)</f>
        <v>Durée estimée (Plan de projet)</v>
      </c>
      <c r="E6" s="162" t="str">
        <f>IF(ISBLANK('Tableau PM'!F6),"",'Tableau PM'!F6)</f>
        <v>PM
WT</v>
      </c>
      <c r="F6" s="135" t="str">
        <f>IF(ISBLANK('Tableau PM'!G6),"",'Tableau PM'!G6)</f>
        <v>Partiel</v>
      </c>
      <c r="G6" s="162" t="str">
        <f>IF(ISBLANK('Tableau PM'!H6),"",'Tableau PM'!H6)</f>
        <v/>
      </c>
      <c r="H6" s="162" t="str">
        <f>IF(ISBLANK('Tableau PM'!I6),"",'Tableau PM'!I6)</f>
        <v/>
      </c>
      <c r="I6" s="162" t="str">
        <f>IF(ISBLANK('Tableau PM'!J6),"",'Tableau PM'!J6)</f>
        <v/>
      </c>
      <c r="J6" s="162" t="str">
        <f>IF(ISBLANK('Tableau PM'!K6),"",'Tableau PM'!K6)</f>
        <v/>
      </c>
      <c r="K6" s="81" t="str">
        <f>IF(ISBLANK('Tableau PM'!L6),"",'Tableau PM'!L6)</f>
        <v>Entrée</v>
      </c>
    </row>
    <row r="7" spans="1:11" ht="179.25" customHeight="1">
      <c r="A7" s="162" t="str">
        <f>IF(ISBLANK('Tableau PM'!B7),"",'Tableau PM'!B7)</f>
        <v>PM.1.5</v>
      </c>
      <c r="B7" s="162" t="str">
        <f>IF(ISBLANK('Tableau PM'!C7),"",'Tableau PM'!C7)</f>
        <v xml:space="preserve">Identifier et documenter les Ressources : humaines, matérielles, techniques et les outils. Inclure dans le calendrier les dates quand les Ressources et la formation sera nécessaire. </v>
      </c>
      <c r="C7" s="162" t="str">
        <f>IF(ISBLANK('Tableau PM'!D7),"",'Tableau PM'!D7)</f>
        <v>Énoncé des travaux</v>
      </c>
      <c r="D7" s="162" t="str">
        <f>IF(ISBLANK('Tableau PM'!E7),"",'Tableau PM'!E7)</f>
        <v>Ressources (Plan de projet)</v>
      </c>
      <c r="E7" s="162" t="str">
        <f>IF(ISBLANK('Tableau PM'!F7),"",'Tableau PM'!F7)</f>
        <v>PM
WT</v>
      </c>
      <c r="F7" s="135" t="str">
        <f>IF(ISBLANK('Tableau PM'!G7),"",'Tableau PM'!G7)</f>
        <v>Partiel</v>
      </c>
      <c r="G7" s="162" t="str">
        <f>IF(ISBLANK('Tableau PM'!H7),"",'Tableau PM'!H7)</f>
        <v/>
      </c>
      <c r="H7" s="162" t="str">
        <f>IF(ISBLANK('Tableau PM'!I7),"",'Tableau PM'!I7)</f>
        <v/>
      </c>
      <c r="I7" s="162" t="str">
        <f>IF(ISBLANK('Tableau PM'!J7),"",'Tableau PM'!J7)</f>
        <v/>
      </c>
      <c r="J7" s="162" t="str">
        <f>IF(ISBLANK('Tableau PM'!K7),"",'Tableau PM'!K7)</f>
        <v/>
      </c>
      <c r="K7" s="81" t="str">
        <f>IF(ISBLANK('Tableau PM'!L7),"",'Tableau PM'!L7)</f>
        <v>Entrée</v>
      </c>
    </row>
    <row r="8" spans="1:11" ht="115.5" customHeight="1">
      <c r="A8" s="162" t="str">
        <f>IF(ISBLANK('Tableau PM'!B8),"",'Tableau PM'!B8)</f>
        <v>PM.1.6</v>
      </c>
      <c r="B8" s="162" t="str">
        <f>IF(ISBLANK('Tableau PM'!C8),"",'Tableau PM'!C8)</f>
        <v>Affecter les rôles et responsabilités de l’Équipe de travail.</v>
      </c>
      <c r="C8" s="162" t="str">
        <f>IF(ISBLANK('Tableau PM'!D8),"",'Tableau PM'!D8)</f>
        <v>Ressources</v>
      </c>
      <c r="D8" s="162" t="str">
        <f>IF(ISBLANK('Tableau PM'!E8),"",'Tableau PM'!E8)</f>
        <v>Rôles et responsabilités de l’équipe de travail</v>
      </c>
      <c r="E8" s="162" t="str">
        <f>IF(ISBLANK('Tableau PM'!F8),"",'Tableau PM'!F8)</f>
        <v>PM
WT</v>
      </c>
      <c r="F8" s="135" t="str">
        <f>IF(ISBLANK('Tableau PM'!G8),"",'Tableau PM'!G8)</f>
        <v>Partiel</v>
      </c>
      <c r="G8" s="162" t="str">
        <f>IF(ISBLANK('Tableau PM'!H8),"",'Tableau PM'!H8)</f>
        <v/>
      </c>
      <c r="H8" s="162" t="str">
        <f>IF(ISBLANK('Tableau PM'!I8),"",'Tableau PM'!I8)</f>
        <v/>
      </c>
      <c r="I8" s="162" t="str">
        <f>IF(ISBLANK('Tableau PM'!J8),"",'Tableau PM'!J8)</f>
        <v/>
      </c>
      <c r="J8" s="162" t="str">
        <f>IF(ISBLANK('Tableau PM'!K8),"",'Tableau PM'!K8)</f>
        <v/>
      </c>
      <c r="K8" s="81" t="str">
        <f>IF(ISBLANK('Tableau PM'!L8),"",'Tableau PM'!L8)</f>
        <v>Entrée</v>
      </c>
    </row>
    <row r="9" spans="1:11" ht="115.5" customHeight="1">
      <c r="A9" s="162" t="str">
        <f>IF(ISBLANK('Tableau PM'!B9),"",'Tableau PM'!B9)</f>
        <v>PM.1.7</v>
      </c>
      <c r="B9" s="162" t="str">
        <f>IF(ISBLANK('Tableau PM'!C9),"",'Tableau PM'!C9)</f>
        <v>Estimer la date de début et la date de fin de chacune des Tâches afin d’établir le Calendrier des tâches du projet.</v>
      </c>
      <c r="C9" s="162" t="str">
        <f>IF(ISBLANK('Tableau PM'!D9),"",'Tableau PM'!D9)</f>
        <v xml:space="preserve">Tâches 
Durée estimée
Rôles et responsabilités de l’équipe de travail
</v>
      </c>
      <c r="D9" s="162" t="str">
        <f>IF(ISBLANK('Tableau PM'!E9),"",'Tableau PM'!E9)</f>
        <v>Calendrier des tâches du projet (Plan de projet)</v>
      </c>
      <c r="E9" s="162" t="str">
        <f>IF(ISBLANK('Tableau PM'!F9),"",'Tableau PM'!F9)</f>
        <v>PM
WT</v>
      </c>
      <c r="F9" s="135" t="str">
        <f>IF(ISBLANK('Tableau PM'!G9),"",'Tableau PM'!G9)</f>
        <v>Partiel</v>
      </c>
      <c r="G9" s="162" t="str">
        <f>IF(ISBLANK('Tableau PM'!H9),"",'Tableau PM'!H9)</f>
        <v/>
      </c>
      <c r="H9" s="162" t="str">
        <f>IF(ISBLANK('Tableau PM'!I9),"",'Tableau PM'!I9)</f>
        <v/>
      </c>
      <c r="I9" s="162" t="str">
        <f>IF(ISBLANK('Tableau PM'!J9),"",'Tableau PM'!J9)</f>
        <v/>
      </c>
      <c r="J9" s="162" t="str">
        <f>IF(ISBLANK('Tableau PM'!K9),"",'Tableau PM'!K9)</f>
        <v/>
      </c>
      <c r="K9" s="81" t="str">
        <f>IF(ISBLANK('Tableau PM'!L9),"",'Tableau PM'!L9)</f>
        <v>Entrée</v>
      </c>
    </row>
    <row r="10" spans="1:11" ht="64.5" customHeight="1">
      <c r="A10" s="162" t="str">
        <f>IF(ISBLANK('Tableau PM'!B10),"",'Tableau PM'!B10)</f>
        <v>PM.1.8</v>
      </c>
      <c r="B10" s="162" t="str">
        <f>IF(ISBLANK('Tableau PM'!C10),"",'Tableau PM'!C10)</f>
        <v xml:space="preserve">Calculer et documenter les efforts et cout estimés du projet. </v>
      </c>
      <c r="C10" s="162" t="str">
        <f>IF(ISBLANK('Tableau PM'!D10),"",'Tableau PM'!D10)</f>
        <v xml:space="preserve">Calendrier des tâches du projet 
Ressources
</v>
      </c>
      <c r="D10" s="162" t="str">
        <f>IF(ISBLANK('Tableau PM'!E10),"",'Tableau PM'!E10)</f>
        <v>Effort et cout estimés (Plan de projet)</v>
      </c>
      <c r="E10" s="162" t="str">
        <f>IF(ISBLANK('Tableau PM'!F10),"",'Tableau PM'!F10)</f>
        <v>PM</v>
      </c>
      <c r="F10" s="135" t="str">
        <f>IF(ISBLANK('Tableau PM'!G10),"",'Tableau PM'!G10)</f>
        <v>Partiel</v>
      </c>
      <c r="G10" s="162" t="str">
        <f>IF(ISBLANK('Tableau PM'!H10),"",'Tableau PM'!H10)</f>
        <v/>
      </c>
      <c r="H10" s="162" t="str">
        <f>IF(ISBLANK('Tableau PM'!I10),"",'Tableau PM'!I10)</f>
        <v/>
      </c>
      <c r="I10" s="162" t="str">
        <f>IF(ISBLANK('Tableau PM'!J10),"",'Tableau PM'!J10)</f>
        <v/>
      </c>
      <c r="J10" s="162" t="str">
        <f>IF(ISBLANK('Tableau PM'!K10),"",'Tableau PM'!K10)</f>
        <v/>
      </c>
      <c r="K10" s="81" t="str">
        <f>IF(ISBLANK('Tableau PM'!L10),"",'Tableau PM'!L10)</f>
        <v>Entrée</v>
      </c>
    </row>
    <row r="11" spans="1:11" ht="40">
      <c r="A11" s="162" t="str">
        <f>IF(ISBLANK('Tableau PM'!B11),"",'Tableau PM'!B11)</f>
        <v>PM.1.9</v>
      </c>
      <c r="B11" s="162" t="str">
        <f>IF(ISBLANK('Tableau PM'!C11),"",'Tableau PM'!C11)</f>
        <v>Identifier et documenter tous les risques liés au projet</v>
      </c>
      <c r="C11" s="162" t="str">
        <f>IF(ISBLANK('Tableau PM'!D11),"",'Tableau PM'!D11)</f>
        <v>Tous les documents élaborés précédemment</v>
      </c>
      <c r="D11" s="162" t="str">
        <f>IF(ISBLANK('Tableau PM'!E11),"",'Tableau PM'!E11)</f>
        <v>Identification des risques du projet (Plan de projet)</v>
      </c>
      <c r="E11" s="162" t="str">
        <f>IF(ISBLANK('Tableau PM'!F11),"",'Tableau PM'!F11)</f>
        <v>PM
TL</v>
      </c>
      <c r="F11" s="135" t="str">
        <f>IF(ISBLANK('Tableau PM'!G11),"",'Tableau PM'!G11)</f>
        <v>Partiel</v>
      </c>
      <c r="G11" s="162" t="str">
        <f>IF(ISBLANK('Tableau PM'!H11),"",'Tableau PM'!H11)</f>
        <v/>
      </c>
      <c r="H11" s="162" t="str">
        <f>IF(ISBLANK('Tableau PM'!I11),"",'Tableau PM'!I11)</f>
        <v/>
      </c>
      <c r="I11" s="162" t="str">
        <f>IF(ISBLANK('Tableau PM'!J11),"",'Tableau PM'!J11)</f>
        <v/>
      </c>
      <c r="J11" s="162" t="str">
        <f>IF(ISBLANK('Tableau PM'!K11),"",'Tableau PM'!K11)</f>
        <v/>
      </c>
      <c r="K11" s="81" t="str">
        <f>IF(ISBLANK('Tableau PM'!L11),"",'Tableau PM'!L11)</f>
        <v>Base</v>
      </c>
    </row>
    <row r="12" spans="1:11" ht="39" customHeight="1">
      <c r="A12" s="162" t="str">
        <f>IF(ISBLANK('Tableau PM'!B12),"",'Tableau PM'!B12)</f>
        <v>PM.1.10</v>
      </c>
      <c r="B12" s="162" t="str">
        <f>IF(ISBLANK('Tableau PM'!C12),"",'Tableau PM'!C12)</f>
        <v>Documenter la Stratégie de contrôle de versions dans le Plan de projet.</v>
      </c>
      <c r="C12" s="162" t="str">
        <f>IF(ISBLANK('Tableau PM'!D12),"",'Tableau PM'!D12)</f>
        <v/>
      </c>
      <c r="D12" s="162" t="str">
        <f>IF(ISBLANK('Tableau PM'!E12),"",'Tableau PM'!E12)</f>
        <v>Stratégie de contrôle de versions (Plan de projet)</v>
      </c>
      <c r="E12" s="162" t="str">
        <f>IF(ISBLANK('Tableau PM'!F12),"",'Tableau PM'!F12)</f>
        <v>PM
TL</v>
      </c>
      <c r="F12" s="135" t="str">
        <f>IF(ISBLANK('Tableau PM'!G12),"",'Tableau PM'!G12)</f>
        <v>Partiel</v>
      </c>
      <c r="G12" s="162" t="str">
        <f>IF(ISBLANK('Tableau PM'!H12),"",'Tableau PM'!H12)</f>
        <v/>
      </c>
      <c r="H12" s="162" t="str">
        <f>IF(ISBLANK('Tableau PM'!I12),"",'Tableau PM'!I12)</f>
        <v/>
      </c>
      <c r="I12" s="162" t="str">
        <f>IF(ISBLANK('Tableau PM'!J12),"",'Tableau PM'!J12)</f>
        <v/>
      </c>
      <c r="J12" s="162" t="str">
        <f>IF(ISBLANK('Tableau PM'!K12),"",'Tableau PM'!K12)</f>
        <v/>
      </c>
      <c r="K12" s="81" t="str">
        <f>IF(ISBLANK('Tableau PM'!L12),"",'Tableau PM'!L12)</f>
        <v>Base</v>
      </c>
    </row>
    <row r="13" spans="1:11" ht="141" customHeight="1">
      <c r="A13" s="162" t="str">
        <f>IF(ISBLANK('Tableau PM'!B13),"",'Tableau PM'!B13)</f>
        <v>PM.1.11</v>
      </c>
      <c r="B13" s="162" t="str">
        <f>IF(ISBLANK('Tableau PM'!C13),"",'Tableau PM'!C13)</f>
        <v>Générer le Plan de projet.</v>
      </c>
      <c r="C13" s="162" t="str">
        <f>IF(ISBLANK('Tableau PM'!D13),"",'Tableau PM'!D13)</f>
        <v>Tâches
Durée estimée
Ressources 
Rôles et responsabilités de l’équipe de travail
Calendrier des tâches du projet 
Effort et cout estimés</v>
      </c>
      <c r="D13" s="162" t="str">
        <f>IF(ISBLANK('Tableau PM'!E13),"",'Tableau PM'!E13)</f>
        <v>Plan de projet</v>
      </c>
      <c r="E13" s="162" t="str">
        <f>IF(ISBLANK('Tableau PM'!F13),"",'Tableau PM'!F13)</f>
        <v>PM</v>
      </c>
      <c r="F13" s="135" t="str">
        <f>IF(ISBLANK('Tableau PM'!G13),"",'Tableau PM'!G13)</f>
        <v>Partiel</v>
      </c>
      <c r="G13" s="162" t="str">
        <f>IF(ISBLANK('Tableau PM'!H13),"",'Tableau PM'!H13)</f>
        <v/>
      </c>
      <c r="H13" s="162" t="str">
        <f>IF(ISBLANK('Tableau PM'!I13),"",'Tableau PM'!I13)</f>
        <v/>
      </c>
      <c r="I13" s="162" t="str">
        <f>IF(ISBLANK('Tableau PM'!J13),"",'Tableau PM'!J13)</f>
        <v/>
      </c>
      <c r="J13" s="162" t="str">
        <f>IF(ISBLANK('Tableau PM'!K13),"",'Tableau PM'!K13)</f>
        <v/>
      </c>
      <c r="K13" s="81" t="str">
        <f>IF(ISBLANK('Tableau PM'!L13),"",'Tableau PM'!L13)</f>
        <v>Entrée</v>
      </c>
    </row>
    <row r="14" spans="1:11" ht="102.75" customHeight="1">
      <c r="A14" s="162" t="str">
        <f>IF(ISBLANK('Tableau PM'!B14),"",'Tableau PM'!B14)</f>
        <v>PM.1.12</v>
      </c>
      <c r="B14" s="162" t="str">
        <f>IF(ISBLANK('Tableau PM'!C14),"",'Tableau PM'!C14)</f>
        <v>Inclure la description de produit, le porté, les objectifs, ainsi que les livrables dans le Plan de projet</v>
      </c>
      <c r="C14" s="162" t="str">
        <f>IF(ISBLANK('Tableau PM'!D14),"",'Tableau PM'!D14)</f>
        <v xml:space="preserve">Énoncé des travaux :
• description de produit,
• porté, 
• objectifs, 
• livrables.
</v>
      </c>
      <c r="D14" s="162" t="str">
        <f>IF(ISBLANK('Tableau PM'!E14),"",'Tableau PM'!E14)</f>
        <v xml:space="preserve">Plan de projet :
• description de produit,
• porté, 
• objectifs, 
• livrables.
</v>
      </c>
      <c r="E14" s="162" t="str">
        <f>IF(ISBLANK('Tableau PM'!F14),"",'Tableau PM'!F14)</f>
        <v>PM
TL</v>
      </c>
      <c r="F14" s="135" t="str">
        <f>IF(ISBLANK('Tableau PM'!G14),"",'Tableau PM'!G14)</f>
        <v>Partiel</v>
      </c>
      <c r="G14" s="162" t="str">
        <f>IF(ISBLANK('Tableau PM'!H14),"",'Tableau PM'!H14)</f>
        <v/>
      </c>
      <c r="H14" s="162" t="str">
        <f>IF(ISBLANK('Tableau PM'!I14),"",'Tableau PM'!I14)</f>
        <v/>
      </c>
      <c r="I14" s="162" t="str">
        <f>IF(ISBLANK('Tableau PM'!J14),"",'Tableau PM'!J14)</f>
        <v/>
      </c>
      <c r="J14" s="162" t="str">
        <f>IF(ISBLANK('Tableau PM'!K14),"",'Tableau PM'!K14)</f>
        <v/>
      </c>
      <c r="K14" s="81" t="str">
        <f>IF(ISBLANK('Tableau PM'!L14),"",'Tableau PM'!L14)</f>
        <v>Base</v>
      </c>
    </row>
    <row r="15" spans="1:11" ht="192" customHeight="1">
      <c r="A15" s="162" t="str">
        <f>IF(ISBLANK('Tableau PM'!B15),"",'Tableau PM'!B15)</f>
        <v>PM.1.13</v>
      </c>
      <c r="B15" s="162" t="str">
        <f>IF(ISBLANK('Tableau PM'!C15),"",'Tableau PM'!C15)</f>
        <v xml:space="preserve">Vérifier et approuver le Plan de projet.
Vérifier que tous les éléments du Plan de projet sont viables 
et cohérentes. Les résultats obtenus doivent être 
documentés dans un Résultats de la vérification. Apporter les corrections nécessaires  jusqu'à ce que le document soit approuvé par chargé de projet.
Vérifier et approuver le Plan de projet. </v>
      </c>
      <c r="C15" s="162" t="str">
        <f>IF(ISBLANK('Tableau PM'!D15),"",'Tableau PM'!D15)</f>
        <v> Plan de projet</v>
      </c>
      <c r="D15" s="162" t="str">
        <f>IF(ISBLANK('Tableau PM'!E15),"",'Tableau PM'!E15)</f>
        <v xml:space="preserve">Résultats de vérification
Plan de projet [vérifié]
</v>
      </c>
      <c r="E15" s="162" t="str">
        <f>IF(ISBLANK('Tableau PM'!F15),"",'Tableau PM'!F15)</f>
        <v>PM
TL</v>
      </c>
      <c r="F15" s="135" t="str">
        <f>IF(ISBLANK('Tableau PM'!G15),"",'Tableau PM'!G15)</f>
        <v>Partiel</v>
      </c>
      <c r="G15" s="162" t="str">
        <f>IF(ISBLANK('Tableau PM'!H15),"",'Tableau PM'!H15)</f>
        <v/>
      </c>
      <c r="H15" s="162" t="str">
        <f>IF(ISBLANK('Tableau PM'!I15),"",'Tableau PM'!I15)</f>
        <v/>
      </c>
      <c r="I15" s="162" t="str">
        <f>IF(ISBLANK('Tableau PM'!J15),"",'Tableau PM'!J15)</f>
        <v/>
      </c>
      <c r="J15" s="162" t="str">
        <f>IF(ISBLANK('Tableau PM'!K15),"",'Tableau PM'!K15)</f>
        <v/>
      </c>
      <c r="K15" s="81" t="str">
        <f>IF(ISBLANK('Tableau PM'!L15),"",'Tableau PM'!L15)</f>
        <v>Base</v>
      </c>
    </row>
    <row r="16" spans="1:11" ht="102.75" customHeight="1">
      <c r="A16" s="162" t="str">
        <f>IF(ISBLANK('Tableau PM'!B16),"",'Tableau PM'!B16)</f>
        <v>PM.1.14</v>
      </c>
      <c r="B16" s="162" t="str">
        <f>IF(ISBLANK('Tableau PM'!C16),"",'Tableau PM'!C16)</f>
        <v>Revoir et accepter le Plan de projet.
Le client revoit  et accepte le plan tout en portant l’attention à ce que les éléments du Plan de projet correspondent à l’Énoncé des travaux</v>
      </c>
      <c r="C16" s="162" t="str">
        <f>IF(ISBLANK('Tableau PM'!D16),"",'Tableau PM'!D16)</f>
        <v>Plan de projet [vérifié]</v>
      </c>
      <c r="D16" s="162" t="str">
        <f>IF(ISBLANK('Tableau PM'!E16),"",'Tableau PM'!E16)</f>
        <v xml:space="preserve">Compte rendu de réunion
Plan de projet [accepté]
</v>
      </c>
      <c r="E16" s="162" t="str">
        <f>IF(ISBLANK('Tableau PM'!F16),"",'Tableau PM'!F16)</f>
        <v>PM
CUS</v>
      </c>
      <c r="F16" s="135" t="str">
        <f>IF(ISBLANK('Tableau PM'!G16),"",'Tableau PM'!G16)</f>
        <v>Partiel</v>
      </c>
      <c r="G16" s="162" t="str">
        <f>IF(ISBLANK('Tableau PM'!H16),"",'Tableau PM'!H16)</f>
        <v/>
      </c>
      <c r="H16" s="162" t="str">
        <f>IF(ISBLANK('Tableau PM'!I16),"",'Tableau PM'!I16)</f>
        <v/>
      </c>
      <c r="I16" s="162" t="str">
        <f>IF(ISBLANK('Tableau PM'!J16),"",'Tableau PM'!J16)</f>
        <v/>
      </c>
      <c r="J16" s="162" t="str">
        <f>IF(ISBLANK('Tableau PM'!K16),"",'Tableau PM'!K16)</f>
        <v/>
      </c>
      <c r="K16" s="81" t="str">
        <f>IF(ISBLANK('Tableau PM'!L16),"",'Tableau PM'!L16)</f>
        <v>Base</v>
      </c>
    </row>
    <row r="17" spans="1:11" ht="39" customHeight="1">
      <c r="A17" s="162" t="str">
        <f>IF(ISBLANK('Tableau PM'!B17),"",'Tableau PM'!B17)</f>
        <v xml:space="preserve">PM.1.15 </v>
      </c>
      <c r="B17" s="162" t="str">
        <f>IF(ISBLANK('Tableau PM'!C17),"",'Tableau PM'!C17)</f>
        <v xml:space="preserve">Établir le Dépôt de référence du projet utilisant la stratégie de contrôle de version. </v>
      </c>
      <c r="C17" s="162" t="str">
        <f>IF(ISBLANK('Tableau PM'!D17),"",'Tableau PM'!D17)</f>
        <v>Plan de projet</v>
      </c>
      <c r="D17" s="162" t="str">
        <f>IF(ISBLANK('Tableau PM'!E17),"",'Tableau PM'!E17)</f>
        <v>Dépôt de référence du projet</v>
      </c>
      <c r="E17" s="162" t="str">
        <f>IF(ISBLANK('Tableau PM'!F17),"",'Tableau PM'!F17)</f>
        <v>PM
WT</v>
      </c>
      <c r="F17" s="135" t="str">
        <f>IF(ISBLANK('Tableau PM'!G17),"",'Tableau PM'!G17)</f>
        <v>Partiel</v>
      </c>
      <c r="G17" s="162" t="str">
        <f>IF(ISBLANK('Tableau PM'!H17),"",'Tableau PM'!H17)</f>
        <v/>
      </c>
      <c r="H17" s="162" t="str">
        <f>IF(ISBLANK('Tableau PM'!I17),"",'Tableau PM'!I17)</f>
        <v/>
      </c>
      <c r="I17" s="162" t="str">
        <f>IF(ISBLANK('Tableau PM'!J17),"",'Tableau PM'!J17)</f>
        <v/>
      </c>
      <c r="J17" s="162" t="str">
        <f>IF(ISBLANK('Tableau PM'!K17),"",'Tableau PM'!K17)</f>
        <v/>
      </c>
      <c r="K17" s="81" t="str">
        <f>IF(ISBLANK('Tableau PM'!L17),"",'Tableau PM'!L17)</f>
        <v>Entrée</v>
      </c>
    </row>
  </sheetData>
  <mergeCells count="2">
    <mergeCell ref="A1:E1"/>
    <mergeCell ref="F1:J1"/>
  </mergeCells>
  <printOptions/>
  <pageMargins left="0.2362204724409449" right="0.2362204724409449" top="0.7480314960629921" bottom="0.7480314960629921" header="0.31496062992125984" footer="0.31496062992125984"/>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workbookViewId="0" topLeftCell="A4">
      <selection activeCell="A1" sqref="A1:J2"/>
    </sheetView>
  </sheetViews>
  <sheetFormatPr defaultColWidth="9.140625" defaultRowHeight="15"/>
  <cols>
    <col min="2" max="2" width="26.00390625" style="0" bestFit="1" customWidth="1"/>
    <col min="3" max="3" width="24.140625" style="0" customWidth="1"/>
    <col min="4" max="4" width="17.421875" style="0" customWidth="1"/>
    <col min="5" max="5" width="12.28125" style="0" bestFit="1" customWidth="1"/>
    <col min="6" max="6" width="13.7109375" style="0" customWidth="1"/>
    <col min="10" max="10" width="15.28125" style="0" customWidth="1"/>
    <col min="12" max="24" width="9.140625" style="82" customWidth="1"/>
  </cols>
  <sheetData>
    <row r="1" spans="1:24" ht="21.75" customHeight="1" thickBot="1">
      <c r="A1" s="259" t="str">
        <f>'Tableau PM'!$A$18</f>
        <v>GP2-Exécution du Plan de projet</v>
      </c>
      <c r="B1" s="265"/>
      <c r="C1" s="265"/>
      <c r="D1" s="265"/>
      <c r="E1" s="266"/>
      <c r="F1" s="259" t="str">
        <f>Extra!$A$13</f>
        <v>Votre petite organisation</v>
      </c>
      <c r="G1" s="260"/>
      <c r="H1" s="260"/>
      <c r="I1" s="260"/>
      <c r="J1" s="261"/>
      <c r="K1" s="82"/>
      <c r="L1" s="262"/>
      <c r="M1" s="262"/>
      <c r="N1" s="262"/>
      <c r="O1" s="262"/>
      <c r="P1" s="262"/>
      <c r="Q1" s="262"/>
      <c r="R1" s="262"/>
      <c r="S1" s="263"/>
      <c r="T1" s="263"/>
      <c r="U1" s="263"/>
      <c r="V1" s="264"/>
      <c r="X1"/>
    </row>
    <row r="2" spans="1:24" ht="29" thickBot="1">
      <c r="A2" s="195" t="str">
        <f>IF(ISBLANK('Tableau PM'!B2),"",'Tableau PM'!B2)</f>
        <v/>
      </c>
      <c r="B2" s="165" t="str">
        <f>IF(ISBLANK('Tableau PM'!C2),"",'Tableau PM'!C2)</f>
        <v>Tâches spécifiques</v>
      </c>
      <c r="C2" s="165" t="str">
        <f>IF(ISBLANK('Tableau PM'!D2),"",'Tableau PM'!D2)</f>
        <v>Intrants</v>
      </c>
      <c r="D2" s="165" t="str">
        <f>IF(ISBLANK('Tableau PM'!E2),"",'Tableau PM'!E2)</f>
        <v>Extrants</v>
      </c>
      <c r="E2" s="196" t="str">
        <f>IF(ISBLANK('Tableau PM'!F2),"",'Tableau PM'!F2)</f>
        <v>Rôles</v>
      </c>
      <c r="F2" s="195" t="str">
        <f>IF(ISBLANK('Tableau PM'!G2),"",'Tableau PM'!G2)</f>
        <v>Est implémentée</v>
      </c>
      <c r="G2" s="165" t="str">
        <f>IF(ISBLANK('Tableau PM'!H2),"",'Tableau PM'!H2)</f>
        <v>Intrants</v>
      </c>
      <c r="H2" s="165" t="str">
        <f>IF(ISBLANK('Tableau PM'!I2),"",'Tableau PM'!I2)</f>
        <v>Extrants</v>
      </c>
      <c r="I2" s="165" t="str">
        <f>IF(ISBLANK('Tableau PM'!J2),"",'Tableau PM'!J2)</f>
        <v>Rôles</v>
      </c>
      <c r="J2" s="196" t="str">
        <f>IF(ISBLANK('Tableau PM'!K2),"",'Tableau PM'!K2)</f>
        <v>Commentaires ou observations</v>
      </c>
      <c r="K2" s="83"/>
      <c r="L2" s="83"/>
      <c r="M2" s="83"/>
      <c r="N2" s="83"/>
      <c r="O2" s="83"/>
      <c r="P2" s="84"/>
      <c r="Q2" s="83"/>
      <c r="R2" s="83"/>
      <c r="S2" s="83"/>
      <c r="T2" s="83"/>
      <c r="U2" s="83"/>
      <c r="X2"/>
    </row>
    <row r="3" spans="1:11" ht="40">
      <c r="A3" s="161" t="str">
        <f>IF(ISBLANK('Tableau PM'!B18),"",'Tableau PM'!B18)</f>
        <v>PM.2.1</v>
      </c>
      <c r="B3" s="161" t="str">
        <f>IF(ISBLANK('Tableau PM'!C18),"",'Tableau PM'!C18)</f>
        <v>Surveiller et enregistrer dans le Rapport d'avancement l'exécution du Plan de projet.</v>
      </c>
      <c r="C3" s="161" t="str">
        <f>IF(ISBLANK('Tableau PM'!D18),"",'Tableau PM'!D18)</f>
        <v>Plan de projet</v>
      </c>
      <c r="D3" s="161" t="str">
        <f>IF(ISBLANK('Tableau PM'!E18),"",'Tableau PM'!E18)</f>
        <v>Rapport d'avancement</v>
      </c>
      <c r="E3" s="161" t="str">
        <f>IF(ISBLANK('Tableau PM'!F18),"",'Tableau PM'!F18)</f>
        <v>PM
TL
WT</v>
      </c>
      <c r="F3" s="135" t="str">
        <f>IF(ISBLANK('Tableau PM'!G18),"",'Tableau PM'!G18)</f>
        <v>Partiel</v>
      </c>
      <c r="G3" s="161" t="str">
        <f>IF(ISBLANK('Tableau PM'!H18),"",'Tableau PM'!H18)</f>
        <v/>
      </c>
      <c r="H3" s="161" t="str">
        <f>IF(ISBLANK('Tableau PM'!I18),"",'Tableau PM'!I18)</f>
        <v/>
      </c>
      <c r="I3" s="161" t="str">
        <f>IF(ISBLANK('Tableau PM'!J18),"",'Tableau PM'!J18)</f>
        <v/>
      </c>
      <c r="J3" s="161" t="str">
        <f>IF(ISBLANK('Tableau PM'!K18),"",'Tableau PM'!K18)</f>
        <v/>
      </c>
      <c r="K3" s="81" t="str">
        <f>IF(ISBLANK('Tableau PM'!L18),"",'Tableau PM'!L18)</f>
        <v>Entrée</v>
      </c>
    </row>
    <row r="4" spans="1:11" ht="183">
      <c r="A4" s="162" t="str">
        <f>IF(ISBLANK('Tableau PM'!B19),"",'Tableau PM'!B19)</f>
        <v>PM.2.2</v>
      </c>
      <c r="B4" s="162" t="str">
        <f>IF(ISBLANK('Tableau PM'!C19),"",'Tableau PM'!C19)</f>
        <v>Analyser et évaluer des demandes de changement au point de vue de leurs 
couts, échéancier et impact technique.
La demande de modification peut être lancée en externe 
par le client ou en interne par l'équipe de travail. Mettre à jour le Plan de projet si le changement accepté n'affecte pas les conventions avec le client.
Demande de changement qui affecte les conventions avec le client doit être négocié par les deux 
parties (voir GP.2.4).</v>
      </c>
      <c r="C4" s="162" t="str">
        <f>IF(ISBLANK('Tableau PM'!D19),"",'Tableau PM'!D19)</f>
        <v xml:space="preserve">Demande de changement [initiée]
Plan de projet
</v>
      </c>
      <c r="D4" s="162" t="str">
        <f>IF(ISBLANK('Tableau PM'!E19),"",'Tableau PM'!E19)</f>
        <v xml:space="preserve">Demande de changement [évaluée]
Plan de projet [mis à jour]
</v>
      </c>
      <c r="E4" s="162" t="str">
        <f>IF(ISBLANK('Tableau PM'!F19),"",'Tableau PM'!F19)</f>
        <v>PM
TL</v>
      </c>
      <c r="F4" s="135" t="str">
        <f>IF(ISBLANK('Tableau PM'!G19),"",'Tableau PM'!G19)</f>
        <v>Partiel</v>
      </c>
      <c r="G4" s="162" t="str">
        <f>IF(ISBLANK('Tableau PM'!H19),"",'Tableau PM'!H19)</f>
        <v/>
      </c>
      <c r="H4" s="162" t="str">
        <f>IF(ISBLANK('Tableau PM'!I19),"",'Tableau PM'!I19)</f>
        <v/>
      </c>
      <c r="I4" s="162" t="str">
        <f>IF(ISBLANK('Tableau PM'!J19),"",'Tableau PM'!J19)</f>
        <v/>
      </c>
      <c r="J4" s="162" t="str">
        <f>IF(ISBLANK('Tableau PM'!K19),"",'Tableau PM'!K19)</f>
        <v/>
      </c>
      <c r="K4" s="81" t="str">
        <f>IF(ISBLANK('Tableau PM'!L19),"",'Tableau PM'!L19)</f>
        <v>Base</v>
      </c>
    </row>
    <row r="5" spans="1:11" ht="79">
      <c r="A5" s="162" t="str">
        <f>IF(ISBLANK('Tableau PM'!B20),"",'Tableau PM'!B20)</f>
        <v>PM.2.3</v>
      </c>
      <c r="B5" s="162" t="str">
        <f>IF(ISBLANK('Tableau PM'!C20),"",'Tableau PM'!C20)</f>
        <v>Tenir des réunions de révision avec l’équipe de travail, identifier des problèmes, examiner d'état des risques,
documenter des décisions prises et les surveiller jusqu’à la fermeture du projet.</v>
      </c>
      <c r="C5" s="162" t="str">
        <f>IF(ISBLANK('Tableau PM'!D20),"",'Tableau PM'!D20)</f>
        <v>Plan de projet
Rapport d'avancement
Plan de projet [suivi]
Registre de correction
Compte rendu de réunion</v>
      </c>
      <c r="D5" s="162" t="str">
        <f>IF(ISBLANK('Tableau PM'!E20),"",'Tableau PM'!E20)</f>
        <v>Compte rendu de réunion [mise à jour]</v>
      </c>
      <c r="E5" s="162" t="str">
        <f>IF(ISBLANK('Tableau PM'!F20),"",'Tableau PM'!F20)</f>
        <v>PM
TL
WT</v>
      </c>
      <c r="F5" s="135" t="str">
        <f>IF(ISBLANK('Tableau PM'!G20),"",'Tableau PM'!G20)</f>
        <v>Partiel</v>
      </c>
      <c r="G5" s="162" t="str">
        <f>IF(ISBLANK('Tableau PM'!H20),"",'Tableau PM'!H20)</f>
        <v/>
      </c>
      <c r="H5" s="162" t="str">
        <f>IF(ISBLANK('Tableau PM'!I20),"",'Tableau PM'!I20)</f>
        <v/>
      </c>
      <c r="I5" s="162" t="str">
        <f>IF(ISBLANK('Tableau PM'!J20),"",'Tableau PM'!J20)</f>
        <v/>
      </c>
      <c r="J5" s="162" t="str">
        <f>IF(ISBLANK('Tableau PM'!K20),"",'Tableau PM'!K20)</f>
        <v/>
      </c>
      <c r="K5" s="81" t="str">
        <f>IF(ISBLANK('Tableau PM'!L20),"",'Tableau PM'!L20)</f>
        <v>Base</v>
      </c>
    </row>
    <row r="6" spans="1:11" ht="92">
      <c r="A6" s="162" t="str">
        <f>IF(ISBLANK('Tableau PM'!B21),"",'Tableau PM'!B21)</f>
        <v>PM.2.4</v>
      </c>
      <c r="B6" s="162" t="str">
        <f>IF(ISBLANK('Tableau PM'!C21),"",'Tableau PM'!C21)</f>
        <v xml:space="preserve">Conduire des réunions avec le client, enregistrer les accords et les suivre jusqu’à la clôture.
Toute Demande de changement initiée par le client doit être négociée pour obtenir l'acceptation des deux parties.
</v>
      </c>
      <c r="C6" s="162" t="str">
        <f>IF(ISBLANK('Tableau PM'!D21),"",'Tableau PM'!D21)</f>
        <v>Plan de projet
Rapport d'avancement
Demande de changement</v>
      </c>
      <c r="D6" s="162" t="str">
        <f>IF(ISBLANK('Tableau PM'!E21),"",'Tableau PM'!E21)</f>
        <v xml:space="preserve">Compte-rendu de réunions 
Demande de changement [initiée]
</v>
      </c>
      <c r="E6" s="162" t="str">
        <f>IF(ISBLANK('Tableau PM'!F21),"",'Tableau PM'!F21)</f>
        <v>PM
WT
CUS</v>
      </c>
      <c r="F6" s="135" t="str">
        <f>IF(ISBLANK('Tableau PM'!G21),"",'Tableau PM'!G21)</f>
        <v>Partiel</v>
      </c>
      <c r="G6" s="162" t="str">
        <f>IF(ISBLANK('Tableau PM'!H21),"",'Tableau PM'!H21)</f>
        <v/>
      </c>
      <c r="H6" s="162" t="str">
        <f>IF(ISBLANK('Tableau PM'!I21),"",'Tableau PM'!I21)</f>
        <v/>
      </c>
      <c r="I6" s="162" t="str">
        <f>IF(ISBLANK('Tableau PM'!J21),"",'Tableau PM'!J21)</f>
        <v/>
      </c>
      <c r="J6" s="162" t="str">
        <f>IF(ISBLANK('Tableau PM'!K21),"",'Tableau PM'!K21)</f>
        <v/>
      </c>
      <c r="K6" s="81" t="str">
        <f>IF(ISBLANK('Tableau PM'!L21),"",'Tableau PM'!L21)</f>
        <v>Entrée</v>
      </c>
    </row>
    <row r="7" spans="1:11" ht="40">
      <c r="A7" s="162" t="str">
        <f>IF(ISBLANK('Tableau PM'!B22),"",'Tableau PM'!B22)</f>
        <v>PM.2.5</v>
      </c>
      <c r="B7" s="162" t="str">
        <f>IF(ISBLANK('Tableau PM'!C22),"",'Tableau PM'!C22)</f>
        <v xml:space="preserve">Prendre des copies de sécurité en fonction de la Stratégie de contrôle de versions. </v>
      </c>
      <c r="C7" s="162" t="str">
        <f>IF(ISBLANK('Tableau PM'!D22),"",'Tableau PM'!D22)</f>
        <v xml:space="preserve">Stratégie de contrôle de versions </v>
      </c>
      <c r="D7" s="162" t="str">
        <f>IF(ISBLANK('Tableau PM'!E22),"",'Tableau PM'!E22)</f>
        <v xml:space="preserve">Version de sécurité du Dépôt de référence du projet </v>
      </c>
      <c r="E7" s="162" t="str">
        <f>IF(ISBLANK('Tableau PM'!F22),"",'Tableau PM'!F22)</f>
        <v>PM</v>
      </c>
      <c r="F7" s="135" t="str">
        <f>IF(ISBLANK('Tableau PM'!G22),"",'Tableau PM'!G22)</f>
        <v>Partiel</v>
      </c>
      <c r="G7" s="162" t="str">
        <f>IF(ISBLANK('Tableau PM'!H22),"",'Tableau PM'!H22)</f>
        <v/>
      </c>
      <c r="H7" s="162" t="str">
        <f>IF(ISBLANK('Tableau PM'!I22),"",'Tableau PM'!I22)</f>
        <v/>
      </c>
      <c r="I7" s="162" t="str">
        <f>IF(ISBLANK('Tableau PM'!J22),"",'Tableau PM'!J22)</f>
        <v/>
      </c>
      <c r="J7" s="162" t="str">
        <f>IF(ISBLANK('Tableau PM'!K22),"",'Tableau PM'!K22)</f>
        <v/>
      </c>
      <c r="K7" s="81" t="str">
        <f>IF(ISBLANK('Tableau PM'!L22),"",'Tableau PM'!L22)</f>
        <v>Base</v>
      </c>
    </row>
    <row r="8" spans="1:11" ht="40">
      <c r="A8" s="162" t="str">
        <f>IF(ISBLANK('Tableau PM'!B23),"",'Tableau PM'!B23)</f>
        <v>PM.2.6</v>
      </c>
      <c r="B8" s="162" t="str">
        <f>IF(ISBLANK('Tableau PM'!C23),"",'Tableau PM'!C23)</f>
        <v>Au besoin, effectuer la récupération du Dépôt de référence du projet à l'aide de la copie de sécurité.</v>
      </c>
      <c r="C8" s="162" t="str">
        <f>IF(ISBLANK('Tableau PM'!D23),"",'Tableau PM'!D23)</f>
        <v xml:space="preserve">Version de sécurité du Dépôt de référence du projet </v>
      </c>
      <c r="D8" s="162" t="str">
        <f>IF(ISBLANK('Tableau PM'!E23),"",'Tableau PM'!E23)</f>
        <v>Dépôt de référence du projet  [récupéré]</v>
      </c>
      <c r="E8" s="162" t="str">
        <f>IF(ISBLANK('Tableau PM'!F23),"",'Tableau PM'!F23)</f>
        <v>PM</v>
      </c>
      <c r="F8" s="135" t="str">
        <f>IF(ISBLANK('Tableau PM'!G23),"",'Tableau PM'!G23)</f>
        <v>Partiel</v>
      </c>
      <c r="G8" s="162" t="str">
        <f>IF(ISBLANK('Tableau PM'!H23),"",'Tableau PM'!H23)</f>
        <v/>
      </c>
      <c r="H8" s="162" t="str">
        <f>IF(ISBLANK('Tableau PM'!I23),"",'Tableau PM'!I23)</f>
        <v/>
      </c>
      <c r="I8" s="162" t="str">
        <f>IF(ISBLANK('Tableau PM'!J23),"",'Tableau PM'!J23)</f>
        <v/>
      </c>
      <c r="J8" s="162" t="str">
        <f>IF(ISBLANK('Tableau PM'!K23),"",'Tableau PM'!K23)</f>
        <v/>
      </c>
      <c r="K8" s="81" t="str">
        <f>IF(ISBLANK('Tableau PM'!L23),"",'Tableau PM'!L23)</f>
        <v>Base</v>
      </c>
    </row>
    <row r="9" spans="1:11" ht="15">
      <c r="A9" s="81"/>
      <c r="B9" s="81"/>
      <c r="C9" s="81"/>
      <c r="D9" s="81"/>
      <c r="E9" s="81"/>
      <c r="F9" s="81"/>
      <c r="G9" s="81"/>
      <c r="H9" s="81"/>
      <c r="I9" s="81"/>
      <c r="J9" s="81"/>
      <c r="K9" s="81"/>
    </row>
    <row r="10" spans="1:11" ht="15">
      <c r="A10" s="81"/>
      <c r="B10" s="81"/>
      <c r="C10" s="81"/>
      <c r="D10" s="81"/>
      <c r="E10" s="81"/>
      <c r="F10" s="81"/>
      <c r="G10" s="81"/>
      <c r="H10" s="81"/>
      <c r="I10" s="81"/>
      <c r="J10" s="81"/>
      <c r="K10" s="81"/>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16" spans="1:11" ht="15">
      <c r="A16" s="81"/>
      <c r="B16" s="81"/>
      <c r="C16" s="81"/>
      <c r="D16" s="81"/>
      <c r="E16" s="81"/>
      <c r="F16" s="81"/>
      <c r="G16" s="81"/>
      <c r="H16" s="81"/>
      <c r="I16" s="81"/>
      <c r="J16" s="81"/>
      <c r="K16" s="81"/>
    </row>
    <row r="17" spans="1:11" ht="15">
      <c r="A17" s="81"/>
      <c r="B17" s="81"/>
      <c r="C17" s="81"/>
      <c r="D17" s="81"/>
      <c r="E17" s="81"/>
      <c r="F17" s="81"/>
      <c r="G17" s="81"/>
      <c r="H17" s="81"/>
      <c r="I17" s="81"/>
      <c r="J17" s="81"/>
      <c r="K17" s="81"/>
    </row>
    <row r="36" spans="12:24" ht="15">
      <c r="L36"/>
      <c r="M36"/>
      <c r="N36"/>
      <c r="O36"/>
      <c r="P36"/>
      <c r="Q36"/>
      <c r="R36"/>
      <c r="S36"/>
      <c r="T36"/>
      <c r="U36"/>
      <c r="V36"/>
      <c r="W36"/>
      <c r="X36"/>
    </row>
  </sheetData>
  <mergeCells count="4">
    <mergeCell ref="F1:J1"/>
    <mergeCell ref="L1:Q1"/>
    <mergeCell ref="R1:V1"/>
    <mergeCell ref="A1:E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topLeftCell="A1">
      <selection activeCell="F1" sqref="F1:J2"/>
    </sheetView>
  </sheetViews>
  <sheetFormatPr defaultColWidth="9.140625" defaultRowHeight="15"/>
  <cols>
    <col min="2" max="2" width="26.00390625" style="0" bestFit="1" customWidth="1"/>
    <col min="3" max="3" width="24.140625" style="0" customWidth="1"/>
    <col min="4" max="4" width="17.421875" style="0" customWidth="1"/>
    <col min="5" max="5" width="12.28125" style="0" bestFit="1" customWidth="1"/>
    <col min="6" max="6" width="13.7109375" style="0" customWidth="1"/>
    <col min="10" max="10" width="12.8515625" style="0" customWidth="1"/>
    <col min="12" max="24" width="9.140625" style="82" customWidth="1"/>
  </cols>
  <sheetData>
    <row r="1" spans="1:24" ht="21.75" customHeight="1" thickBot="1">
      <c r="A1" s="259" t="str">
        <f>'Tableau PM'!$A$24</f>
        <v>GP3-Évaluation et contrôle du projet</v>
      </c>
      <c r="B1" s="265"/>
      <c r="C1" s="265"/>
      <c r="D1" s="265"/>
      <c r="E1" s="267"/>
      <c r="F1" s="259" t="str">
        <f>Extra!$A$13</f>
        <v>Votre petite organisation</v>
      </c>
      <c r="G1" s="260"/>
      <c r="H1" s="260"/>
      <c r="I1" s="260"/>
      <c r="J1" s="261"/>
      <c r="K1" s="82"/>
      <c r="L1" s="262"/>
      <c r="M1" s="262"/>
      <c r="N1" s="262"/>
      <c r="O1" s="262"/>
      <c r="P1" s="262"/>
      <c r="Q1" s="262"/>
      <c r="R1" s="262"/>
      <c r="S1" s="263"/>
      <c r="T1" s="263"/>
      <c r="U1" s="263"/>
      <c r="V1" s="264"/>
      <c r="X1"/>
    </row>
    <row r="2" spans="1:24" ht="43" thickBot="1">
      <c r="A2" s="200" t="str">
        <f>IF(ISBLANK('Tableau PM'!B2),"",'Tableau PM'!B2)</f>
        <v/>
      </c>
      <c r="B2" s="194" t="str">
        <f>IF(ISBLANK('Tableau PM'!C2),"",'Tableau PM'!C2)</f>
        <v>Tâches spécifiques</v>
      </c>
      <c r="C2" s="194" t="str">
        <f>IF(ISBLANK('Tableau PM'!D2),"",'Tableau PM'!D2)</f>
        <v>Intrants</v>
      </c>
      <c r="D2" s="194" t="str">
        <f>IF(ISBLANK('Tableau PM'!E2),"",'Tableau PM'!E2)</f>
        <v>Extrants</v>
      </c>
      <c r="E2" s="202" t="str">
        <f>IF(ISBLANK('Tableau PM'!F2),"",'Tableau PM'!F2)</f>
        <v>Rôles</v>
      </c>
      <c r="F2" s="200" t="str">
        <f>IF(ISBLANK('Tableau PM'!G2),"",'Tableau PM'!G2)</f>
        <v>Est implémentée</v>
      </c>
      <c r="G2" s="194" t="str">
        <f>IF(ISBLANK('Tableau PM'!H2),"",'Tableau PM'!H2)</f>
        <v>Intrants</v>
      </c>
      <c r="H2" s="194" t="str">
        <f>IF(ISBLANK('Tableau PM'!I2),"",'Tableau PM'!I2)</f>
        <v>Extrants</v>
      </c>
      <c r="I2" s="194" t="str">
        <f>IF(ISBLANK('Tableau PM'!J2),"",'Tableau PM'!J2)</f>
        <v>Rôles</v>
      </c>
      <c r="J2" s="201" t="str">
        <f>IF(ISBLANK('Tableau PM'!K2),"",'Tableau PM'!K2)</f>
        <v>Commentaires ou observations</v>
      </c>
      <c r="K2" s="83"/>
      <c r="L2" s="83"/>
      <c r="M2" s="83"/>
      <c r="N2" s="83"/>
      <c r="O2" s="83"/>
      <c r="P2" s="84"/>
      <c r="Q2" s="83"/>
      <c r="R2" s="83"/>
      <c r="S2" s="83"/>
      <c r="T2" s="83"/>
      <c r="U2" s="83"/>
      <c r="X2"/>
    </row>
    <row r="3" spans="1:11" ht="144">
      <c r="A3" s="162" t="str">
        <f>IF(ISBLANK('Tableau PM'!B24),"",'Tableau PM'!B24)</f>
        <v>PM.3.1</v>
      </c>
      <c r="B3" s="162" t="str">
        <f>IF(ISBLANK('Tableau PM'!C24),"",'Tableau PM'!C24)</f>
        <v>Évaluer l’avancement du projet avec le Plan de projet, comparant:
• Les Tâches actuelles avec Tâches planifiées
• Les résultats actuels avec les Objectifs du projet
• L'affectation des ressources actuelle avec les Ressources planifiés
• Le cout actuel avec les estimations du budget
• Le temps actuel avec le Calendrier
• Le risque actuel avec le risque précédemment identifié</v>
      </c>
      <c r="C3" s="162" t="str">
        <f>IF(ISBLANK('Tableau PM'!D24),"",'Tableau PM'!D24)</f>
        <v xml:space="preserve">Plan de projet
Rapport d'avancement
</v>
      </c>
      <c r="D3" s="162" t="str">
        <f>IF(ISBLANK('Tableau PM'!E24),"",'Tableau PM'!E24)</f>
        <v>Rapport d'avancement [évalué]</v>
      </c>
      <c r="E3" s="162" t="str">
        <f>IF(ISBLANK('Tableau PM'!F24),"",'Tableau PM'!F24)</f>
        <v>PM
TL
WT</v>
      </c>
      <c r="F3" s="135" t="str">
        <f>IF(ISBLANK('Tableau PM'!G24),"",'Tableau PM'!G24)</f>
        <v>Partiel</v>
      </c>
      <c r="G3" s="162" t="str">
        <f>IF(ISBLANK('Tableau PM'!H24),"",'Tableau PM'!H24)</f>
        <v/>
      </c>
      <c r="H3" s="162" t="str">
        <f>IF(ISBLANK('Tableau PM'!I24),"",'Tableau PM'!I24)</f>
        <v/>
      </c>
      <c r="I3" s="162" t="str">
        <f>IF(ISBLANK('Tableau PM'!J24),"",'Tableau PM'!J24)</f>
        <v/>
      </c>
      <c r="J3" s="162" t="str">
        <f>IF(ISBLANK('Tableau PM'!K24),"",'Tableau PM'!K24)</f>
        <v/>
      </c>
      <c r="K3" s="81" t="str">
        <f>IF(ISBLANK('Tableau PM'!L24),"",'Tableau PM'!L24)</f>
        <v>Entrée</v>
      </c>
    </row>
    <row r="4" spans="1:11" ht="92">
      <c r="A4" s="162" t="str">
        <f>IF(ISBLANK('Tableau PM'!B25),"",'Tableau PM'!B25)</f>
        <v>PM.3.2</v>
      </c>
      <c r="B4" s="162" t="str">
        <f>IF(ISBLANK('Tableau PM'!C25),"",'Tableau PM'!C25)</f>
        <v xml:space="preserve">Établir le plan d'action pour corriger des déviations ou des problèmes; identifier les risques liés à la réalisation du Plan de projet, au besoin, les documenter dans le Registre de corrections et les surveiller jusqu'à la fin du projet.
</v>
      </c>
      <c r="C4" s="162" t="str">
        <f>IF(ISBLANK('Tableau PM'!D25),"",'Tableau PM'!D25)</f>
        <v>Rapport d'avancement [évalué]</v>
      </c>
      <c r="D4" s="162" t="str">
        <f>IF(ISBLANK('Tableau PM'!E25),"",'Tableau PM'!E25)</f>
        <v>Registre de corrections</v>
      </c>
      <c r="E4" s="162" t="str">
        <f>IF(ISBLANK('Tableau PM'!F25),"",'Tableau PM'!F25)</f>
        <v>PM
TL
WT</v>
      </c>
      <c r="F4" s="135" t="str">
        <f>IF(ISBLANK('Tableau PM'!G25),"",'Tableau PM'!G25)</f>
        <v>Partiel</v>
      </c>
      <c r="G4" s="162" t="str">
        <f>IF(ISBLANK('Tableau PM'!H25),"",'Tableau PM'!H25)</f>
        <v/>
      </c>
      <c r="H4" s="162" t="str">
        <f>IF(ISBLANK('Tableau PM'!I25),"",'Tableau PM'!I25)</f>
        <v/>
      </c>
      <c r="I4" s="162" t="str">
        <f>IF(ISBLANK('Tableau PM'!J25),"",'Tableau PM'!J25)</f>
        <v/>
      </c>
      <c r="J4" s="162" t="str">
        <f>IF(ISBLANK('Tableau PM'!K25),"",'Tableau PM'!K25)</f>
        <v/>
      </c>
      <c r="K4" s="81" t="str">
        <f>IF(ISBLANK('Tableau PM'!L25),"",'Tableau PM'!L25)</f>
        <v>Base</v>
      </c>
    </row>
    <row r="5" spans="1:11" ht="53">
      <c r="A5" s="162" t="str">
        <f>IF(ISBLANK('Tableau PM'!B26),"",'Tableau PM'!B26)</f>
        <v>PM.3.3</v>
      </c>
      <c r="B5" s="162" t="str">
        <f>IF(ISBLANK('Tableau PM'!C26),"",'Tableau PM'!C26)</f>
        <v xml:space="preserve">Analyser et évaluer les Demandes de changement du client.
Mettre à jour le Plan de projet si la demande de changement est acceptée.
</v>
      </c>
      <c r="C5" s="162" t="str">
        <f>IF(ISBLANK('Tableau PM'!D26),"",'Tableau PM'!D26)</f>
        <v>Rapport d'avancement [évalué]</v>
      </c>
      <c r="D5" s="162" t="str">
        <f>IF(ISBLANK('Tableau PM'!E26),"",'Tableau PM'!E26)</f>
        <v>Demande de changement [initiée]</v>
      </c>
      <c r="E5" s="162" t="str">
        <f>IF(ISBLANK('Tableau PM'!F26),"",'Tableau PM'!F26)</f>
        <v>PM
TL
WT</v>
      </c>
      <c r="F5" s="135" t="str">
        <f>IF(ISBLANK('Tableau PM'!G26),"",'Tableau PM'!G26)</f>
        <v>Partiel</v>
      </c>
      <c r="G5" s="162" t="str">
        <f>IF(ISBLANK('Tableau PM'!H26),"",'Tableau PM'!H26)</f>
        <v/>
      </c>
      <c r="H5" s="162" t="str">
        <f>IF(ISBLANK('Tableau PM'!I26),"",'Tableau PM'!I26)</f>
        <v/>
      </c>
      <c r="I5" s="162" t="str">
        <f>IF(ISBLANK('Tableau PM'!J26),"",'Tableau PM'!J26)</f>
        <v/>
      </c>
      <c r="J5" s="162" t="str">
        <f>IF(ISBLANK('Tableau PM'!K26),"",'Tableau PM'!K26)</f>
        <v/>
      </c>
      <c r="K5" s="81" t="str">
        <f>IF(ISBLANK('Tableau PM'!L26),"",'Tableau PM'!L26)</f>
        <v>Entrée</v>
      </c>
    </row>
    <row r="6" spans="1:11" ht="15">
      <c r="A6" s="81"/>
      <c r="B6" s="81"/>
      <c r="C6" s="81"/>
      <c r="D6" s="81"/>
      <c r="E6" s="81"/>
      <c r="F6" s="81"/>
      <c r="G6" s="81"/>
      <c r="H6" s="81"/>
      <c r="I6" s="81"/>
      <c r="J6" s="81"/>
      <c r="K6" s="81"/>
    </row>
    <row r="7" spans="1:11" ht="15">
      <c r="A7" s="81"/>
      <c r="B7" s="81"/>
      <c r="C7" s="81"/>
      <c r="D7" s="81"/>
      <c r="E7" s="81"/>
      <c r="F7" s="81"/>
      <c r="G7" s="81"/>
      <c r="H7" s="81"/>
      <c r="I7" s="81"/>
      <c r="J7" s="81"/>
      <c r="K7" s="81"/>
    </row>
    <row r="8" spans="1:11" ht="15">
      <c r="A8" s="81"/>
      <c r="B8" s="81"/>
      <c r="C8" s="81"/>
      <c r="D8" s="81"/>
      <c r="E8" s="81"/>
      <c r="F8" s="81"/>
      <c r="G8" s="81"/>
      <c r="H8" s="81"/>
      <c r="I8" s="81"/>
      <c r="J8" s="81"/>
      <c r="K8" s="81"/>
    </row>
    <row r="9" spans="1:11" ht="15">
      <c r="A9" s="81"/>
      <c r="B9" s="81"/>
      <c r="C9" s="81"/>
      <c r="D9" s="81"/>
      <c r="E9" s="81"/>
      <c r="F9" s="81"/>
      <c r="G9" s="81"/>
      <c r="H9" s="81"/>
      <c r="I9" s="81"/>
      <c r="J9" s="81"/>
      <c r="K9" s="81"/>
    </row>
    <row r="28" spans="12:24" ht="15">
      <c r="L28"/>
      <c r="M28"/>
      <c r="N28"/>
      <c r="O28"/>
      <c r="P28"/>
      <c r="Q28"/>
      <c r="R28"/>
      <c r="S28"/>
      <c r="T28"/>
      <c r="U28"/>
      <c r="V28"/>
      <c r="W28"/>
      <c r="X28"/>
    </row>
  </sheetData>
  <mergeCells count="4">
    <mergeCell ref="A1:E1"/>
    <mergeCell ref="F1:J1"/>
    <mergeCell ref="L1:Q1"/>
    <mergeCell ref="R1:V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topLeftCell="A1">
      <selection activeCell="D2" sqref="D2"/>
    </sheetView>
  </sheetViews>
  <sheetFormatPr defaultColWidth="9.140625" defaultRowHeight="15"/>
  <cols>
    <col min="2" max="2" width="26.00390625" style="0" bestFit="1" customWidth="1"/>
    <col min="3" max="3" width="24.140625" style="0" customWidth="1"/>
    <col min="4" max="4" width="17.421875" style="0" customWidth="1"/>
    <col min="5" max="5" width="9.421875" style="0" customWidth="1"/>
    <col min="6" max="6" width="13.7109375" style="0" customWidth="1"/>
    <col min="9" max="9" width="7.7109375" style="0" customWidth="1"/>
    <col min="10" max="10" width="12.8515625" style="0" customWidth="1"/>
    <col min="12" max="24" width="9.140625" style="82" customWidth="1"/>
  </cols>
  <sheetData>
    <row r="1" spans="1:24" ht="21.75" customHeight="1" thickBot="1">
      <c r="A1" s="256" t="str">
        <f>'Tableau PM'!$A$27</f>
        <v>GP4-Clôture du projet</v>
      </c>
      <c r="B1" s="257"/>
      <c r="C1" s="257"/>
      <c r="D1" s="257"/>
      <c r="E1" s="258"/>
      <c r="F1" s="256" t="str">
        <f>Extra!$A$13</f>
        <v>Votre petite organisation</v>
      </c>
      <c r="G1" s="268"/>
      <c r="H1" s="268"/>
      <c r="I1" s="268"/>
      <c r="J1" s="269"/>
      <c r="K1" s="82"/>
      <c r="L1" s="262"/>
      <c r="M1" s="262"/>
      <c r="N1" s="262"/>
      <c r="O1" s="262"/>
      <c r="P1" s="262"/>
      <c r="Q1" s="262"/>
      <c r="R1" s="262"/>
      <c r="S1" s="263"/>
      <c r="T1" s="263"/>
      <c r="U1" s="263"/>
      <c r="V1" s="264"/>
      <c r="X1"/>
    </row>
    <row r="2" spans="1:24" ht="43" thickBot="1">
      <c r="A2" s="195" t="str">
        <f>IF(ISBLANK('Tableau PM'!B2),"",'Tableau PM'!B2)</f>
        <v/>
      </c>
      <c r="B2" s="165" t="str">
        <f>IF(ISBLANK('Tableau PM'!C2),"",'Tableau PM'!C2)</f>
        <v>Tâches spécifiques</v>
      </c>
      <c r="C2" s="165" t="str">
        <f>IF(ISBLANK('Tableau PM'!D2),"",'Tableau PM'!D2)</f>
        <v>Intrants</v>
      </c>
      <c r="D2" s="165" t="str">
        <f>IF(ISBLANK('Tableau PM'!E2),"",'Tableau PM'!E2)</f>
        <v>Extrants</v>
      </c>
      <c r="E2" s="203" t="str">
        <f>IF(ISBLANK('Tableau PM'!F2),"",'Tableau PM'!F2)</f>
        <v>Rôles</v>
      </c>
      <c r="F2" s="195" t="str">
        <f>IF(ISBLANK('Tableau PM'!G2),"",'Tableau PM'!G2)</f>
        <v>Est implémentée</v>
      </c>
      <c r="G2" s="165" t="str">
        <f>IF(ISBLANK('Tableau PM'!H2),"",'Tableau PM'!H2)</f>
        <v>Intrants</v>
      </c>
      <c r="H2" s="165" t="str">
        <f>IF(ISBLANK('Tableau PM'!I2),"",'Tableau PM'!I2)</f>
        <v>Extrants</v>
      </c>
      <c r="I2" s="165" t="str">
        <f>IF(ISBLANK('Tableau PM'!J2),"",'Tableau PM'!J2)</f>
        <v>Rôles</v>
      </c>
      <c r="J2" s="196" t="str">
        <f>IF(ISBLANK('Tableau PM'!K2),"",'Tableau PM'!K2)</f>
        <v>Commentaires ou observations</v>
      </c>
      <c r="K2" s="83"/>
      <c r="L2" s="83"/>
      <c r="M2" s="83"/>
      <c r="N2" s="83"/>
      <c r="O2" s="83"/>
      <c r="P2" s="84"/>
      <c r="Q2" s="83"/>
      <c r="R2" s="83"/>
      <c r="S2" s="83"/>
      <c r="T2" s="83"/>
      <c r="U2" s="83"/>
      <c r="X2"/>
    </row>
    <row r="3" spans="1:11" ht="92">
      <c r="A3" s="162" t="str">
        <f>IF(ISBLANK('Tableau PM'!B27),"",'Tableau PM'!B27)</f>
        <v>PM.4.1</v>
      </c>
      <c r="B3" s="162" t="str">
        <f>IF(ISBLANK('Tableau PM'!C27),"",'Tableau PM'!C27)</f>
        <v>Formaliser la clôture du projet en accord avec les Instructions de livraison établies dans le Plan de projet, en fournissant le soutien pour l'acceptation et l’obtention de la signature du client pour la Lettre d’acceptation.</v>
      </c>
      <c r="C3" s="162" t="str">
        <f>IF(ISBLANK('Tableau PM'!D27),"",'Tableau PM'!D27)</f>
        <v xml:space="preserve">Plan de projet
• Instructions de livraison
Configuration du logiciel 
</v>
      </c>
      <c r="D3" s="162" t="str">
        <f>IF(ISBLANK('Tableau PM'!E27),"",'Tableau PM'!E27)</f>
        <v xml:space="preserve">Lettre d’acceptation 
Configuration du logiciel [accepté]
</v>
      </c>
      <c r="E3" s="162" t="str">
        <f>IF(ISBLANK('Tableau PM'!F27),"",'Tableau PM'!F27)</f>
        <v>PM
CUS</v>
      </c>
      <c r="F3" s="164" t="str">
        <f>IF(ISBLANK('Tableau PM'!G27),"",'Tableau PM'!G27)</f>
        <v>Partiel</v>
      </c>
      <c r="G3" s="162" t="str">
        <f>IF(ISBLANK('Tableau PM'!H27),"",'Tableau PM'!H27)</f>
        <v/>
      </c>
      <c r="H3" s="162" t="str">
        <f>IF(ISBLANK('Tableau PM'!I27),"",'Tableau PM'!I27)</f>
        <v/>
      </c>
      <c r="I3" s="162" t="str">
        <f>IF(ISBLANK('Tableau PM'!J27),"",'Tableau PM'!J27)</f>
        <v/>
      </c>
      <c r="J3" s="162" t="str">
        <f>IF(ISBLANK('Tableau PM'!K27),"",'Tableau PM'!K27)</f>
        <v/>
      </c>
      <c r="K3" s="81" t="str">
        <f>IF(ISBLANK('Tableau PM'!L27),"",'Tableau PM'!L27)</f>
        <v>Entrée</v>
      </c>
    </row>
    <row r="4" spans="1:11" ht="40">
      <c r="A4" s="162" t="str">
        <f>IF(ISBLANK('Tableau PM'!B28),"",'Tableau PM'!B28)</f>
        <v>PM.4.2</v>
      </c>
      <c r="B4" s="162" t="str">
        <f>IF(ISBLANK('Tableau PM'!C28),"",'Tableau PM'!C28)</f>
        <v>Mettre à jour le Dépôt de référence du projet.</v>
      </c>
      <c r="C4" s="162" t="str">
        <f>IF(ISBLANK('Tableau PM'!D28),"",'Tableau PM'!D28)</f>
        <v xml:space="preserve">Configuration du logiciel [accepté]
Dépôt de référence du projet
</v>
      </c>
      <c r="D4" s="162" t="str">
        <f>IF(ISBLANK('Tableau PM'!E28),"",'Tableau PM'!E28)</f>
        <v>Dépôt de référence du projet [mis à jour]</v>
      </c>
      <c r="E4" s="162" t="str">
        <f>IF(ISBLANK('Tableau PM'!F28),"",'Tableau PM'!F28)</f>
        <v>PM</v>
      </c>
      <c r="F4" s="164" t="str">
        <f>IF(ISBLANK('Tableau PM'!G28),"",'Tableau PM'!G28)</f>
        <v>Partiel</v>
      </c>
      <c r="G4" s="162" t="str">
        <f>IF(ISBLANK('Tableau PM'!H28),"",'Tableau PM'!H28)</f>
        <v/>
      </c>
      <c r="H4" s="162" t="str">
        <f>IF(ISBLANK('Tableau PM'!I28),"",'Tableau PM'!I28)</f>
        <v/>
      </c>
      <c r="I4" s="162" t="str">
        <f>IF(ISBLANK('Tableau PM'!J28),"",'Tableau PM'!J28)</f>
        <v/>
      </c>
      <c r="J4" s="162" t="str">
        <f>IF(ISBLANK('Tableau PM'!K28),"",'Tableau PM'!K28)</f>
        <v/>
      </c>
      <c r="K4" s="81" t="str">
        <f>IF(ISBLANK('Tableau PM'!L28),"",'Tableau PM'!L28)</f>
        <v>Entrée</v>
      </c>
    </row>
    <row r="5" spans="1:11" ht="15">
      <c r="A5" s="81"/>
      <c r="B5" s="81"/>
      <c r="C5" s="81"/>
      <c r="D5" s="81"/>
      <c r="E5" s="81"/>
      <c r="F5" s="81"/>
      <c r="G5" s="81"/>
      <c r="H5" s="81"/>
      <c r="I5" s="81"/>
      <c r="J5" s="81"/>
      <c r="K5" s="81"/>
    </row>
    <row r="6" spans="1:11" ht="15">
      <c r="A6" s="81"/>
      <c r="B6" s="81"/>
      <c r="C6" s="81"/>
      <c r="D6" s="81"/>
      <c r="E6" s="81"/>
      <c r="F6" s="81"/>
      <c r="G6" s="81"/>
      <c r="H6" s="81"/>
      <c r="I6" s="81"/>
      <c r="J6" s="81"/>
      <c r="K6" s="81"/>
    </row>
    <row r="7" spans="1:11" ht="15">
      <c r="A7" s="81"/>
      <c r="B7" s="81"/>
      <c r="C7" s="81"/>
      <c r="D7" s="81"/>
      <c r="E7" s="81"/>
      <c r="F7" s="81"/>
      <c r="G7" s="81"/>
      <c r="H7" s="81"/>
      <c r="I7" s="81"/>
      <c r="J7" s="81"/>
      <c r="K7" s="81"/>
    </row>
    <row r="8" spans="1:11" ht="15">
      <c r="A8" s="81"/>
      <c r="B8" s="81"/>
      <c r="C8" s="81"/>
      <c r="D8" s="81"/>
      <c r="E8" s="81"/>
      <c r="F8" s="81"/>
      <c r="G8" s="81"/>
      <c r="H8" s="81"/>
      <c r="I8" s="81"/>
      <c r="J8" s="81"/>
      <c r="K8" s="81"/>
    </row>
    <row r="27" spans="12:24" ht="15">
      <c r="L27"/>
      <c r="M27"/>
      <c r="N27"/>
      <c r="O27"/>
      <c r="P27"/>
      <c r="Q27"/>
      <c r="R27"/>
      <c r="S27"/>
      <c r="T27"/>
      <c r="U27"/>
      <c r="V27"/>
      <c r="W27"/>
      <c r="X27"/>
    </row>
  </sheetData>
  <mergeCells count="4">
    <mergeCell ref="A1:E1"/>
    <mergeCell ref="F1:J1"/>
    <mergeCell ref="L1:Q1"/>
    <mergeCell ref="R1:V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Gaby</dc:creator>
  <cp:keywords/>
  <dc:description/>
  <cp:lastModifiedBy>Corentine Biron</cp:lastModifiedBy>
  <cp:lastPrinted>2010-01-22T22:15:16Z</cp:lastPrinted>
  <dcterms:created xsi:type="dcterms:W3CDTF">2009-10-08T04:34:15Z</dcterms:created>
  <dcterms:modified xsi:type="dcterms:W3CDTF">2011-11-24T13:35:57Z</dcterms:modified>
  <cp:category/>
  <cp:version/>
  <cp:contentType/>
  <cp:contentStatus/>
</cp:coreProperties>
</file>